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115" windowHeight="6525" activeTab="1"/>
  </bookViews>
  <sheets>
    <sheet name="01.kolo prezentácia" sheetId="5" r:id="rId1"/>
    <sheet name="01.kolo výsledky " sheetId="6" r:id="rId2"/>
    <sheet name="01.kolo stopky" sheetId="10" r:id="rId3"/>
    <sheet name="DATA_KAT" sheetId="8" r:id="rId4"/>
    <sheet name="Hárok1" sheetId="11" r:id="rId5"/>
  </sheets>
  <definedNames>
    <definedName name="_xlnm._FilterDatabase" localSheetId="0" hidden="1">'01.kolo prezentácia'!$A$1:$I$142</definedName>
    <definedName name="_xlnm._FilterDatabase" localSheetId="2" hidden="1">'01.kolo stopky'!$H$1:$K$80</definedName>
    <definedName name="_xlnm._FilterDatabase" localSheetId="1" hidden="1">'01.kolo výsledky '!$A$3:$V$83</definedName>
    <definedName name="_xlnm._FilterDatabase" localSheetId="3" hidden="1">DATA_KAT!#REF!</definedName>
    <definedName name="Klub" localSheetId="2">#REF!</definedName>
    <definedName name="Klub">#REF!</definedName>
    <definedName name="Meno" localSheetId="2">#REF!</definedName>
    <definedName name="Meno">#REF!</definedName>
    <definedName name="_xlnm.Print_Area" localSheetId="3">DATA_KAT!#REF!</definedName>
    <definedName name="Priezvisko" localSheetId="2">#REF!</definedName>
    <definedName name="Priezvisko">#REF!</definedName>
  </definedNames>
  <calcPr calcId="145621"/>
</workbook>
</file>

<file path=xl/calcChain.xml><?xml version="1.0" encoding="utf-8"?>
<calcChain xmlns="http://schemas.openxmlformats.org/spreadsheetml/2006/main">
  <c r="D18" i="6" l="1"/>
  <c r="E18" i="6"/>
  <c r="G18" i="6"/>
  <c r="V18" i="6"/>
  <c r="D37" i="6"/>
  <c r="E37" i="6"/>
  <c r="G37" i="6"/>
  <c r="V37" i="6"/>
  <c r="D22" i="6"/>
  <c r="E22" i="6"/>
  <c r="G22" i="6"/>
  <c r="V22" i="6"/>
  <c r="D32" i="6"/>
  <c r="E32" i="6"/>
  <c r="G32" i="6"/>
  <c r="V32" i="6"/>
  <c r="D76" i="6"/>
  <c r="E76" i="6"/>
  <c r="G76" i="6"/>
  <c r="V76" i="6"/>
  <c r="D25" i="6"/>
  <c r="E25" i="6"/>
  <c r="G25" i="6"/>
  <c r="V25" i="6"/>
  <c r="D39" i="6"/>
  <c r="E39" i="6"/>
  <c r="G39" i="6"/>
  <c r="V39" i="6"/>
  <c r="D42" i="6"/>
  <c r="E42" i="6"/>
  <c r="G42" i="6"/>
  <c r="V42" i="6"/>
  <c r="D33" i="6"/>
  <c r="E33" i="6"/>
  <c r="G33" i="6"/>
  <c r="V33" i="6"/>
  <c r="D20" i="6"/>
  <c r="E20" i="6"/>
  <c r="G20" i="6"/>
  <c r="V20" i="6"/>
  <c r="D21" i="6"/>
  <c r="E21" i="6"/>
  <c r="G21" i="6"/>
  <c r="V21" i="6"/>
  <c r="D26" i="6"/>
  <c r="E26" i="6"/>
  <c r="G26" i="6"/>
  <c r="V26" i="6"/>
  <c r="D72" i="6"/>
  <c r="E72" i="6"/>
  <c r="G72" i="6"/>
  <c r="V72" i="6"/>
  <c r="D52" i="6"/>
  <c r="E52" i="6"/>
  <c r="G52" i="6"/>
  <c r="V52" i="6"/>
  <c r="D74" i="6"/>
  <c r="E74" i="6"/>
  <c r="G74" i="6"/>
  <c r="V74" i="6"/>
  <c r="D56" i="6"/>
  <c r="E56" i="6"/>
  <c r="G56" i="6"/>
  <c r="V56" i="6"/>
  <c r="D78" i="6"/>
  <c r="E78" i="6"/>
  <c r="G78" i="6"/>
  <c r="V78" i="6"/>
  <c r="D34" i="6"/>
  <c r="E34" i="6"/>
  <c r="G34" i="6"/>
  <c r="V34" i="6"/>
  <c r="D6" i="6"/>
  <c r="E6" i="6"/>
  <c r="G6" i="6"/>
  <c r="V6" i="6"/>
  <c r="D27" i="6"/>
  <c r="E27" i="6"/>
  <c r="G27" i="6"/>
  <c r="V27" i="6"/>
  <c r="D7" i="6"/>
  <c r="E7" i="6"/>
  <c r="G7" i="6"/>
  <c r="V7" i="6"/>
  <c r="D13" i="6"/>
  <c r="E13" i="6"/>
  <c r="G13" i="6"/>
  <c r="V13" i="6"/>
  <c r="D59" i="6"/>
  <c r="E59" i="6"/>
  <c r="G59" i="6"/>
  <c r="V59" i="6"/>
  <c r="D77" i="6"/>
  <c r="E77" i="6"/>
  <c r="G77" i="6"/>
  <c r="V77" i="6"/>
  <c r="D49" i="6"/>
  <c r="E49" i="6"/>
  <c r="G49" i="6"/>
  <c r="V49" i="6"/>
  <c r="D12" i="6"/>
  <c r="E12" i="6"/>
  <c r="G12" i="6"/>
  <c r="V12" i="6"/>
  <c r="D66" i="6"/>
  <c r="E66" i="6"/>
  <c r="G66" i="6"/>
  <c r="V66" i="6"/>
  <c r="D31" i="6"/>
  <c r="E31" i="6"/>
  <c r="G31" i="6"/>
  <c r="V31" i="6"/>
  <c r="D10" i="6"/>
  <c r="E10" i="6"/>
  <c r="G10" i="6"/>
  <c r="V10" i="6"/>
  <c r="D40" i="6"/>
  <c r="E40" i="6"/>
  <c r="G40" i="6"/>
  <c r="V40" i="6"/>
  <c r="G80" i="5"/>
  <c r="H66" i="6" s="1"/>
  <c r="D80" i="5"/>
  <c r="F66" i="6" s="1"/>
  <c r="G78" i="5" l="1"/>
  <c r="H49" i="6" s="1"/>
  <c r="D78" i="5"/>
  <c r="F49" i="6" s="1"/>
  <c r="G77" i="5"/>
  <c r="H77" i="6" s="1"/>
  <c r="D77" i="5"/>
  <c r="F77" i="6" s="1"/>
  <c r="G76" i="5"/>
  <c r="H59" i="6" s="1"/>
  <c r="D76" i="5"/>
  <c r="F59" i="6" s="1"/>
  <c r="G75" i="5"/>
  <c r="H13" i="6" s="1"/>
  <c r="D75" i="5"/>
  <c r="F13" i="6" s="1"/>
  <c r="G73" i="5"/>
  <c r="H27" i="6" s="1"/>
  <c r="D73" i="5"/>
  <c r="F27" i="6" s="1"/>
  <c r="G72" i="5"/>
  <c r="H6" i="6" s="1"/>
  <c r="D72" i="5"/>
  <c r="F6" i="6" s="1"/>
  <c r="G70" i="5"/>
  <c r="H78" i="6" s="1"/>
  <c r="D70" i="5"/>
  <c r="F78" i="6" s="1"/>
  <c r="D47" i="5"/>
  <c r="G60" i="5"/>
  <c r="H39" i="6" s="1"/>
  <c r="D60" i="5"/>
  <c r="F39" i="6" s="1"/>
  <c r="G59" i="5"/>
  <c r="H25" i="6" s="1"/>
  <c r="D59" i="5"/>
  <c r="F25" i="6" s="1"/>
  <c r="G53" i="5"/>
  <c r="H40" i="6" s="1"/>
  <c r="D53" i="5"/>
  <c r="F40" i="6" s="1"/>
  <c r="G49" i="5"/>
  <c r="D49" i="5"/>
  <c r="G40" i="5"/>
  <c r="D40" i="5"/>
  <c r="G39" i="5"/>
  <c r="D39" i="5"/>
  <c r="G38" i="5"/>
  <c r="D38" i="5"/>
  <c r="G37" i="5"/>
  <c r="D37" i="5"/>
  <c r="G36" i="5"/>
  <c r="D36" i="5"/>
  <c r="G35" i="5"/>
  <c r="D35" i="5"/>
  <c r="G34" i="5"/>
  <c r="D34" i="5"/>
  <c r="G33" i="5"/>
  <c r="D33" i="5"/>
  <c r="G32" i="5"/>
  <c r="D32" i="5"/>
  <c r="G31" i="5"/>
  <c r="D31" i="5"/>
  <c r="G30" i="5"/>
  <c r="D30" i="5"/>
  <c r="G29" i="5"/>
  <c r="D29" i="5"/>
  <c r="G28" i="5"/>
  <c r="D28" i="5"/>
  <c r="G27" i="5"/>
  <c r="D27" i="5"/>
  <c r="D26" i="5"/>
  <c r="G26" i="5"/>
  <c r="G25" i="5"/>
  <c r="D25" i="5"/>
  <c r="G24" i="5"/>
  <c r="D24" i="5"/>
  <c r="G23" i="5"/>
  <c r="D23" i="5"/>
  <c r="G22" i="5"/>
  <c r="D22" i="5"/>
  <c r="G16" i="5"/>
  <c r="D16" i="5"/>
  <c r="G12" i="5"/>
  <c r="D12" i="5"/>
  <c r="G10" i="5"/>
  <c r="D10" i="5"/>
  <c r="G8" i="5"/>
  <c r="D8" i="5"/>
  <c r="D7" i="5"/>
  <c r="G7" i="5"/>
  <c r="G2" i="5" l="1"/>
  <c r="G108" i="5"/>
  <c r="C43" i="10" l="1"/>
  <c r="C44" i="10"/>
  <c r="D4" i="6"/>
  <c r="E4" i="6"/>
  <c r="G4" i="6"/>
  <c r="V4" i="6"/>
  <c r="D48" i="6"/>
  <c r="E48" i="6"/>
  <c r="G48" i="6"/>
  <c r="V48" i="6"/>
  <c r="D55" i="6"/>
  <c r="E55" i="6"/>
  <c r="G55" i="6"/>
  <c r="V55" i="6"/>
  <c r="D36" i="6"/>
  <c r="E36" i="6"/>
  <c r="G36" i="6"/>
  <c r="V36" i="6"/>
  <c r="D65" i="6"/>
  <c r="E65" i="6"/>
  <c r="F65" i="6"/>
  <c r="G65" i="6"/>
  <c r="H65" i="6"/>
  <c r="V65" i="6"/>
  <c r="D30" i="6"/>
  <c r="E30" i="6"/>
  <c r="G30" i="6"/>
  <c r="V30" i="6"/>
  <c r="D51" i="6"/>
  <c r="E51" i="6"/>
  <c r="G51" i="6"/>
  <c r="V51" i="6"/>
  <c r="G126" i="5"/>
  <c r="D126" i="5"/>
  <c r="G100" i="5"/>
  <c r="D100" i="5"/>
  <c r="G68" i="5"/>
  <c r="H74" i="6" s="1"/>
  <c r="D68" i="5"/>
  <c r="F74" i="6" s="1"/>
  <c r="G67" i="5"/>
  <c r="H52" i="6" s="1"/>
  <c r="D67" i="5"/>
  <c r="F52" i="6" s="1"/>
  <c r="G109" i="5"/>
  <c r="D109" i="5"/>
  <c r="D108" i="5"/>
  <c r="D115" i="5" l="1"/>
  <c r="G115" i="5"/>
  <c r="G110" i="5"/>
  <c r="D110" i="5"/>
  <c r="D128" i="5"/>
  <c r="G128" i="5"/>
  <c r="G138" i="5"/>
  <c r="D138" i="5"/>
  <c r="G86" i="5"/>
  <c r="D86" i="5"/>
  <c r="D142" i="5" l="1"/>
  <c r="D21" i="5"/>
  <c r="D141" i="5"/>
  <c r="D69" i="5"/>
  <c r="F56" i="6" s="1"/>
  <c r="D2" i="5"/>
  <c r="D140" i="5"/>
  <c r="D139" i="5"/>
  <c r="D20" i="5"/>
  <c r="D18" i="5"/>
  <c r="D137" i="5"/>
  <c r="D136" i="5"/>
  <c r="D135" i="5"/>
  <c r="D134" i="5"/>
  <c r="D63" i="5"/>
  <c r="D133" i="5"/>
  <c r="D132" i="5"/>
  <c r="D131" i="5"/>
  <c r="D11" i="5"/>
  <c r="D130" i="5"/>
  <c r="D48" i="5"/>
  <c r="F36" i="6" s="1"/>
  <c r="D129" i="5"/>
  <c r="D42" i="5"/>
  <c r="D43" i="5"/>
  <c r="D127" i="5"/>
  <c r="D66" i="5"/>
  <c r="F72" i="6" s="1"/>
  <c r="D65" i="5"/>
  <c r="F26" i="6" s="1"/>
  <c r="D17" i="5"/>
  <c r="D52" i="5"/>
  <c r="F10" i="6" s="1"/>
  <c r="D51" i="5"/>
  <c r="F51" i="6" s="1"/>
  <c r="D50" i="5"/>
  <c r="F30" i="6" s="1"/>
  <c r="D3" i="5"/>
  <c r="D56" i="5"/>
  <c r="F22" i="6" s="1"/>
  <c r="D19" i="5"/>
  <c r="D125" i="5"/>
  <c r="D64" i="5"/>
  <c r="F21" i="6" s="1"/>
  <c r="D124" i="5"/>
  <c r="D123" i="5"/>
  <c r="D122" i="5"/>
  <c r="D121" i="5"/>
  <c r="D120" i="5"/>
  <c r="D55" i="5"/>
  <c r="F37" i="6" s="1"/>
  <c r="D81" i="5"/>
  <c r="F31" i="6" s="1"/>
  <c r="D119" i="5"/>
  <c r="D118" i="5"/>
  <c r="D41" i="5"/>
  <c r="D117" i="5"/>
  <c r="D116" i="5"/>
  <c r="D9" i="5"/>
  <c r="D114" i="5"/>
  <c r="D13" i="5"/>
  <c r="D113" i="5"/>
  <c r="D112" i="5"/>
  <c r="D111" i="5"/>
  <c r="D107" i="5"/>
  <c r="D106" i="5"/>
  <c r="D15" i="5"/>
  <c r="D44" i="5"/>
  <c r="D105" i="5"/>
  <c r="D104" i="5"/>
  <c r="D62" i="5"/>
  <c r="F33" i="6" s="1"/>
  <c r="D103" i="5"/>
  <c r="D102" i="5"/>
  <c r="D45" i="5"/>
  <c r="D101" i="5"/>
  <c r="D99" i="5"/>
  <c r="D98" i="5"/>
  <c r="D97" i="5"/>
  <c r="D96" i="5"/>
  <c r="D95" i="5"/>
  <c r="D61" i="5"/>
  <c r="F42" i="6" s="1"/>
  <c r="D14" i="5"/>
  <c r="D94" i="5"/>
  <c r="D93" i="5"/>
  <c r="D46" i="5"/>
  <c r="D54" i="5"/>
  <c r="F18" i="6" s="1"/>
  <c r="D79" i="5"/>
  <c r="F12" i="6" s="1"/>
  <c r="D92" i="5"/>
  <c r="D71" i="5"/>
  <c r="F34" i="6" s="1"/>
  <c r="D58" i="5"/>
  <c r="F76" i="6" s="1"/>
  <c r="D57" i="5"/>
  <c r="F32" i="6" s="1"/>
  <c r="D91" i="5"/>
  <c r="F55" i="6" s="1"/>
  <c r="D90" i="5"/>
  <c r="D6" i="5"/>
  <c r="D89" i="5"/>
  <c r="D88" i="5"/>
  <c r="D87" i="5"/>
  <c r="D4" i="5"/>
  <c r="D5" i="5"/>
  <c r="D74" i="5"/>
  <c r="F7" i="6" s="1"/>
  <c r="D85" i="5"/>
  <c r="D84" i="5"/>
  <c r="D83" i="5"/>
  <c r="D82" i="5"/>
  <c r="F67" i="6"/>
  <c r="D67" i="6"/>
  <c r="E67" i="6"/>
  <c r="G67" i="6"/>
  <c r="V67" i="6"/>
  <c r="G141" i="5"/>
  <c r="G122" i="5"/>
  <c r="G120" i="5"/>
  <c r="G96" i="5"/>
  <c r="F48" i="6" l="1"/>
  <c r="F4" i="6"/>
  <c r="F20" i="6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2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2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2" i="10"/>
  <c r="G142" i="5"/>
  <c r="G21" i="5"/>
  <c r="G69" i="5"/>
  <c r="H56" i="6" s="1"/>
  <c r="G140" i="5"/>
  <c r="G139" i="5"/>
  <c r="G20" i="5"/>
  <c r="G18" i="5"/>
  <c r="G137" i="5"/>
  <c r="G136" i="5"/>
  <c r="G135" i="5"/>
  <c r="G134" i="5"/>
  <c r="G63" i="5"/>
  <c r="H20" i="6" s="1"/>
  <c r="G133" i="5"/>
  <c r="G132" i="5"/>
  <c r="G131" i="5"/>
  <c r="G11" i="5"/>
  <c r="G130" i="5"/>
  <c r="G48" i="5"/>
  <c r="H36" i="6" s="1"/>
  <c r="G129" i="5"/>
  <c r="G42" i="5"/>
  <c r="G43" i="5"/>
  <c r="G127" i="5"/>
  <c r="G66" i="5"/>
  <c r="H72" i="6" s="1"/>
  <c r="G65" i="5"/>
  <c r="H26" i="6" s="1"/>
  <c r="G17" i="5"/>
  <c r="G52" i="5"/>
  <c r="H10" i="6" s="1"/>
  <c r="G51" i="5"/>
  <c r="H51" i="6" s="1"/>
  <c r="G50" i="5"/>
  <c r="H30" i="6" s="1"/>
  <c r="G3" i="5"/>
  <c r="G56" i="5"/>
  <c r="H22" i="6" s="1"/>
  <c r="G19" i="5"/>
  <c r="G64" i="5"/>
  <c r="H21" i="6" s="1"/>
  <c r="G125" i="5"/>
  <c r="G124" i="5"/>
  <c r="G123" i="5"/>
  <c r="G121" i="5"/>
  <c r="G55" i="5"/>
  <c r="G81" i="5"/>
  <c r="H31" i="6" s="1"/>
  <c r="G119" i="5"/>
  <c r="G118" i="5"/>
  <c r="G41" i="5"/>
  <c r="G117" i="5"/>
  <c r="H64" i="6" s="1"/>
  <c r="G116" i="5"/>
  <c r="G9" i="5"/>
  <c r="G114" i="5"/>
  <c r="G13" i="5"/>
  <c r="G113" i="5"/>
  <c r="G112" i="5"/>
  <c r="G111" i="5"/>
  <c r="G107" i="5"/>
  <c r="G106" i="5"/>
  <c r="G15" i="5"/>
  <c r="G44" i="5"/>
  <c r="G105" i="5"/>
  <c r="G104" i="5"/>
  <c r="G62" i="5"/>
  <c r="G103" i="5"/>
  <c r="G102" i="5"/>
  <c r="G45" i="5"/>
  <c r="G101" i="5"/>
  <c r="G99" i="5"/>
  <c r="G98" i="5"/>
  <c r="H11" i="6" s="1"/>
  <c r="G97" i="5"/>
  <c r="H54" i="6" s="1"/>
  <c r="G95" i="5"/>
  <c r="G61" i="5"/>
  <c r="H42" i="6" s="1"/>
  <c r="G14" i="5"/>
  <c r="G94" i="5"/>
  <c r="G93" i="5"/>
  <c r="G46" i="5"/>
  <c r="G54" i="5"/>
  <c r="H18" i="6" s="1"/>
  <c r="G79" i="5"/>
  <c r="G92" i="5"/>
  <c r="G71" i="5"/>
  <c r="H34" i="6" s="1"/>
  <c r="G58" i="5"/>
  <c r="H76" i="6" s="1"/>
  <c r="G57" i="5"/>
  <c r="H32" i="6" s="1"/>
  <c r="G91" i="5"/>
  <c r="H55" i="6" s="1"/>
  <c r="G90" i="5"/>
  <c r="G6" i="5"/>
  <c r="G89" i="5"/>
  <c r="G88" i="5"/>
  <c r="G87" i="5"/>
  <c r="G5" i="5"/>
  <c r="G4" i="5"/>
  <c r="G85" i="5"/>
  <c r="G74" i="5"/>
  <c r="H7" i="6" s="1"/>
  <c r="G84" i="5"/>
  <c r="G83" i="5"/>
  <c r="G82" i="5"/>
  <c r="G47" i="5"/>
  <c r="H48" i="6" l="1"/>
  <c r="H70" i="6"/>
  <c r="H37" i="6"/>
  <c r="H68" i="6"/>
  <c r="H33" i="6"/>
  <c r="H62" i="6"/>
  <c r="H50" i="6"/>
  <c r="H12" i="6"/>
  <c r="I18" i="6"/>
  <c r="I37" i="6"/>
  <c r="I76" i="6"/>
  <c r="I25" i="6"/>
  <c r="I42" i="6"/>
  <c r="I33" i="6"/>
  <c r="I72" i="6"/>
  <c r="I52" i="6"/>
  <c r="I7" i="6"/>
  <c r="I13" i="6"/>
  <c r="I77" i="6"/>
  <c r="I49" i="6"/>
  <c r="I40" i="6"/>
  <c r="I32" i="6"/>
  <c r="I20" i="6"/>
  <c r="I78" i="6"/>
  <c r="I27" i="6"/>
  <c r="I12" i="6"/>
  <c r="I26" i="6"/>
  <c r="I10" i="6"/>
  <c r="I21" i="6"/>
  <c r="I56" i="6"/>
  <c r="I6" i="6"/>
  <c r="I66" i="6"/>
  <c r="I31" i="6"/>
  <c r="I22" i="6"/>
  <c r="I39" i="6"/>
  <c r="I74" i="6"/>
  <c r="I34" i="6"/>
  <c r="I59" i="6"/>
  <c r="I23" i="6"/>
  <c r="H82" i="6"/>
  <c r="H46" i="6"/>
  <c r="H80" i="6"/>
  <c r="H67" i="6"/>
  <c r="H28" i="6"/>
  <c r="H4" i="6"/>
  <c r="H15" i="6"/>
  <c r="I24" i="6"/>
  <c r="I16" i="6"/>
  <c r="J16" i="6" s="1"/>
  <c r="I53" i="6"/>
  <c r="I69" i="6"/>
  <c r="I71" i="6"/>
  <c r="I81" i="6"/>
  <c r="I64" i="6"/>
  <c r="I57" i="6"/>
  <c r="I73" i="6"/>
  <c r="I14" i="6"/>
  <c r="I79" i="6"/>
  <c r="I5" i="6"/>
  <c r="I82" i="6"/>
  <c r="I60" i="6"/>
  <c r="I28" i="6"/>
  <c r="I15" i="6"/>
  <c r="I8" i="6"/>
  <c r="I75" i="6"/>
  <c r="I11" i="6"/>
  <c r="I29" i="6"/>
  <c r="I43" i="6"/>
  <c r="I62" i="6"/>
  <c r="I44" i="6"/>
  <c r="I19" i="6"/>
  <c r="I67" i="6"/>
  <c r="J67" i="6" s="1"/>
  <c r="I35" i="6"/>
  <c r="I68" i="6"/>
  <c r="I38" i="6"/>
  <c r="I41" i="6"/>
  <c r="I45" i="6"/>
  <c r="I36" i="6"/>
  <c r="I65" i="6"/>
  <c r="I30" i="6"/>
  <c r="I51" i="6"/>
  <c r="I4" i="6"/>
  <c r="K4" i="6" s="1"/>
  <c r="I48" i="6"/>
  <c r="I55" i="6"/>
  <c r="I17" i="6"/>
  <c r="I83" i="6"/>
  <c r="I61" i="6"/>
  <c r="I54" i="6"/>
  <c r="I58" i="6"/>
  <c r="I46" i="6"/>
  <c r="I80" i="6"/>
  <c r="I9" i="6"/>
  <c r="I50" i="6"/>
  <c r="I70" i="6"/>
  <c r="H24" i="6"/>
  <c r="H58" i="6"/>
  <c r="H69" i="6"/>
  <c r="H45" i="6"/>
  <c r="H9" i="6"/>
  <c r="H61" i="6"/>
  <c r="H14" i="6"/>
  <c r="H16" i="6"/>
  <c r="H60" i="6"/>
  <c r="H47" i="6"/>
  <c r="H44" i="6"/>
  <c r="H57" i="6"/>
  <c r="H38" i="6"/>
  <c r="H75" i="6"/>
  <c r="H83" i="6"/>
  <c r="H5" i="6"/>
  <c r="H73" i="6"/>
  <c r="H41" i="6"/>
  <c r="H79" i="6"/>
  <c r="H17" i="6"/>
  <c r="H81" i="6"/>
  <c r="H35" i="6"/>
  <c r="H19" i="6"/>
  <c r="H43" i="6"/>
  <c r="H71" i="6"/>
  <c r="H23" i="6"/>
  <c r="H8" i="6"/>
  <c r="H53" i="6"/>
  <c r="H29" i="6"/>
  <c r="H63" i="6"/>
  <c r="I63" i="6"/>
  <c r="I47" i="6"/>
  <c r="K34" i="6" l="1"/>
  <c r="J34" i="6"/>
  <c r="K21" i="6"/>
  <c r="J21" i="6"/>
  <c r="K78" i="6"/>
  <c r="J78" i="6"/>
  <c r="K52" i="6"/>
  <c r="J52" i="6"/>
  <c r="K74" i="6"/>
  <c r="J74" i="6"/>
  <c r="K77" i="6"/>
  <c r="J77" i="6"/>
  <c r="K76" i="6"/>
  <c r="J76" i="6"/>
  <c r="J59" i="6"/>
  <c r="K59" i="6"/>
  <c r="J22" i="6"/>
  <c r="K22" i="6"/>
  <c r="K56" i="6"/>
  <c r="J56" i="6"/>
  <c r="J27" i="6"/>
  <c r="K27" i="6"/>
  <c r="J40" i="6"/>
  <c r="K40" i="6"/>
  <c r="K7" i="6"/>
  <c r="J7" i="6"/>
  <c r="K42" i="6"/>
  <c r="J42" i="6"/>
  <c r="K18" i="6"/>
  <c r="J18" i="6"/>
  <c r="K31" i="6"/>
  <c r="J31" i="6"/>
  <c r="K49" i="6"/>
  <c r="J49" i="6"/>
  <c r="K25" i="6"/>
  <c r="J25" i="6"/>
  <c r="K66" i="6"/>
  <c r="J66" i="6"/>
  <c r="K10" i="6"/>
  <c r="J10" i="6"/>
  <c r="K20" i="6"/>
  <c r="J20" i="6"/>
  <c r="K72" i="6"/>
  <c r="J72" i="6"/>
  <c r="J39" i="6"/>
  <c r="K39" i="6"/>
  <c r="K6" i="6"/>
  <c r="J6" i="6"/>
  <c r="K26" i="6"/>
  <c r="J26" i="6"/>
  <c r="K12" i="6"/>
  <c r="J12" i="6"/>
  <c r="J32" i="6"/>
  <c r="K32" i="6"/>
  <c r="K13" i="6"/>
  <c r="J13" i="6"/>
  <c r="K33" i="6"/>
  <c r="J33" i="6"/>
  <c r="K37" i="6"/>
  <c r="J37" i="6"/>
  <c r="K67" i="6"/>
  <c r="K48" i="6"/>
  <c r="J48" i="6"/>
  <c r="J65" i="6"/>
  <c r="K65" i="6"/>
  <c r="J51" i="6"/>
  <c r="K51" i="6"/>
  <c r="J55" i="6"/>
  <c r="K55" i="6"/>
  <c r="K30" i="6"/>
  <c r="J30" i="6"/>
  <c r="J4" i="6"/>
  <c r="J36" i="6"/>
  <c r="K36" i="6"/>
  <c r="D69" i="6"/>
  <c r="E69" i="6"/>
  <c r="F69" i="6"/>
  <c r="G69" i="6"/>
  <c r="D81" i="6"/>
  <c r="E81" i="6"/>
  <c r="F81" i="6"/>
  <c r="G81" i="6"/>
  <c r="D57" i="6"/>
  <c r="E57" i="6"/>
  <c r="F57" i="6"/>
  <c r="G57" i="6"/>
  <c r="D80" i="6"/>
  <c r="E80" i="6"/>
  <c r="F80" i="6"/>
  <c r="G80" i="6"/>
  <c r="D28" i="6"/>
  <c r="E28" i="6"/>
  <c r="F28" i="6"/>
  <c r="G28" i="6"/>
  <c r="D19" i="6"/>
  <c r="E19" i="6"/>
  <c r="F19" i="6"/>
  <c r="G19" i="6"/>
  <c r="D9" i="6"/>
  <c r="E9" i="6"/>
  <c r="F9" i="6"/>
  <c r="G9" i="6"/>
  <c r="D71" i="6"/>
  <c r="E71" i="6"/>
  <c r="F71" i="6"/>
  <c r="G71" i="6"/>
  <c r="D60" i="6"/>
  <c r="E60" i="6"/>
  <c r="F60" i="6"/>
  <c r="G60" i="6"/>
  <c r="D41" i="6"/>
  <c r="E41" i="6"/>
  <c r="F41" i="6"/>
  <c r="G41" i="6"/>
  <c r="D58" i="6"/>
  <c r="E58" i="6"/>
  <c r="F58" i="6"/>
  <c r="G58" i="6"/>
  <c r="D14" i="6"/>
  <c r="E14" i="6"/>
  <c r="F14" i="6"/>
  <c r="G14" i="6"/>
  <c r="D35" i="6"/>
  <c r="E35" i="6"/>
  <c r="F35" i="6"/>
  <c r="G35" i="6"/>
  <c r="D23" i="6"/>
  <c r="E23" i="6"/>
  <c r="F23" i="6"/>
  <c r="G23" i="6"/>
  <c r="D29" i="6"/>
  <c r="E29" i="6"/>
  <c r="F29" i="6"/>
  <c r="G29" i="6"/>
  <c r="D75" i="6"/>
  <c r="E75" i="6"/>
  <c r="F75" i="6"/>
  <c r="G75" i="6"/>
  <c r="D73" i="6"/>
  <c r="E73" i="6"/>
  <c r="F73" i="6"/>
  <c r="G73" i="6"/>
  <c r="D64" i="6"/>
  <c r="E64" i="6"/>
  <c r="F64" i="6"/>
  <c r="G64" i="6"/>
  <c r="D68" i="6"/>
  <c r="E68" i="6"/>
  <c r="F68" i="6"/>
  <c r="G68" i="6"/>
  <c r="D47" i="6"/>
  <c r="E47" i="6"/>
  <c r="F47" i="6"/>
  <c r="G47" i="6"/>
  <c r="D15" i="6"/>
  <c r="E15" i="6"/>
  <c r="F15" i="6"/>
  <c r="G15" i="6"/>
  <c r="D11" i="6"/>
  <c r="E11" i="6"/>
  <c r="F11" i="6"/>
  <c r="G11" i="6"/>
  <c r="D61" i="6"/>
  <c r="E61" i="6"/>
  <c r="F61" i="6"/>
  <c r="G61" i="6"/>
  <c r="D16" i="6"/>
  <c r="E16" i="6"/>
  <c r="F16" i="6"/>
  <c r="G16" i="6"/>
  <c r="D53" i="6"/>
  <c r="E53" i="6"/>
  <c r="F53" i="6"/>
  <c r="G53" i="6"/>
  <c r="D17" i="6"/>
  <c r="E17" i="6"/>
  <c r="F17" i="6"/>
  <c r="G17" i="6"/>
  <c r="D82" i="6"/>
  <c r="E82" i="6"/>
  <c r="F82" i="6"/>
  <c r="G82" i="6"/>
  <c r="D50" i="6"/>
  <c r="E50" i="6"/>
  <c r="F50" i="6"/>
  <c r="G50" i="6"/>
  <c r="D38" i="6"/>
  <c r="E38" i="6"/>
  <c r="F38" i="6"/>
  <c r="G38" i="6"/>
  <c r="D24" i="6"/>
  <c r="E24" i="6"/>
  <c r="F24" i="6"/>
  <c r="G24" i="6"/>
  <c r="D46" i="6"/>
  <c r="E46" i="6"/>
  <c r="F46" i="6"/>
  <c r="G46" i="6"/>
  <c r="D79" i="6"/>
  <c r="E79" i="6"/>
  <c r="F79" i="6"/>
  <c r="G79" i="6"/>
  <c r="D63" i="6"/>
  <c r="E63" i="6"/>
  <c r="F63" i="6"/>
  <c r="G63" i="6"/>
  <c r="D62" i="6"/>
  <c r="E62" i="6"/>
  <c r="F62" i="6"/>
  <c r="G62" i="6"/>
  <c r="D43" i="6"/>
  <c r="E43" i="6"/>
  <c r="F43" i="6"/>
  <c r="G43" i="6"/>
  <c r="D70" i="6"/>
  <c r="E70" i="6"/>
  <c r="F70" i="6"/>
  <c r="G70" i="6"/>
  <c r="D5" i="6"/>
  <c r="E5" i="6"/>
  <c r="F5" i="6"/>
  <c r="G5" i="6"/>
  <c r="D83" i="6"/>
  <c r="E83" i="6"/>
  <c r="F83" i="6"/>
  <c r="G83" i="6"/>
  <c r="D45" i="6"/>
  <c r="E45" i="6"/>
  <c r="F45" i="6"/>
  <c r="G45" i="6"/>
  <c r="D54" i="6"/>
  <c r="E54" i="6"/>
  <c r="F54" i="6"/>
  <c r="G54" i="6"/>
  <c r="D44" i="6"/>
  <c r="E44" i="6"/>
  <c r="F44" i="6"/>
  <c r="G44" i="6"/>
  <c r="G8" i="6"/>
  <c r="F8" i="6"/>
  <c r="E8" i="6"/>
  <c r="D8" i="6"/>
  <c r="J5" i="6"/>
  <c r="K5" i="6"/>
  <c r="V5" i="6"/>
  <c r="J83" i="6"/>
  <c r="K83" i="6"/>
  <c r="V83" i="6"/>
  <c r="J45" i="6"/>
  <c r="K45" i="6"/>
  <c r="V45" i="6"/>
  <c r="J54" i="6"/>
  <c r="K54" i="6"/>
  <c r="V54" i="6"/>
  <c r="J44" i="6"/>
  <c r="K44" i="6"/>
  <c r="V44" i="6"/>
  <c r="J19" i="6" l="1"/>
  <c r="K19" i="6"/>
  <c r="V19" i="6"/>
  <c r="J17" i="6"/>
  <c r="K17" i="6"/>
  <c r="V17" i="6"/>
  <c r="J29" i="6"/>
  <c r="K29" i="6"/>
  <c r="V29" i="6"/>
  <c r="J82" i="6"/>
  <c r="K82" i="6"/>
  <c r="V82" i="6"/>
  <c r="K8" i="6" l="1"/>
  <c r="K46" i="6"/>
  <c r="K53" i="6"/>
  <c r="K35" i="6"/>
  <c r="K75" i="6"/>
  <c r="K80" i="6"/>
  <c r="K63" i="6"/>
  <c r="K47" i="6"/>
  <c r="K24" i="6"/>
  <c r="K69" i="6"/>
  <c r="K57" i="6"/>
  <c r="K70" i="6"/>
  <c r="K61" i="6"/>
  <c r="K58" i="6"/>
  <c r="K50" i="6"/>
  <c r="K11" i="6"/>
  <c r="K43" i="6"/>
  <c r="K62" i="6"/>
  <c r="K71" i="6"/>
  <c r="K23" i="6"/>
  <c r="K28" i="6"/>
  <c r="K79" i="6"/>
  <c r="K60" i="6"/>
  <c r="K16" i="6"/>
  <c r="K81" i="6"/>
  <c r="K9" i="6"/>
  <c r="K64" i="6"/>
  <c r="K41" i="6"/>
  <c r="K15" i="6"/>
  <c r="K14" i="6"/>
  <c r="K73" i="6"/>
  <c r="K68" i="6"/>
  <c r="K38" i="6"/>
  <c r="J8" i="6"/>
  <c r="J46" i="6"/>
  <c r="J53" i="6"/>
  <c r="J35" i="6"/>
  <c r="J75" i="6"/>
  <c r="J80" i="6"/>
  <c r="J63" i="6"/>
  <c r="J47" i="6"/>
  <c r="J24" i="6"/>
  <c r="J69" i="6"/>
  <c r="J57" i="6"/>
  <c r="J70" i="6"/>
  <c r="J61" i="6"/>
  <c r="J58" i="6"/>
  <c r="J50" i="6"/>
  <c r="J11" i="6"/>
  <c r="J43" i="6"/>
  <c r="J62" i="6"/>
  <c r="J71" i="6"/>
  <c r="J23" i="6"/>
  <c r="J28" i="6"/>
  <c r="J79" i="6"/>
  <c r="J60" i="6"/>
  <c r="J81" i="6"/>
  <c r="J9" i="6"/>
  <c r="J64" i="6"/>
  <c r="J41" i="6"/>
  <c r="J15" i="6"/>
  <c r="J14" i="6"/>
  <c r="J73" i="6"/>
  <c r="J68" i="6"/>
  <c r="J38" i="6"/>
  <c r="V8" i="6" l="1"/>
  <c r="V62" i="6"/>
  <c r="V9" i="6"/>
  <c r="V11" i="6"/>
  <c r="V43" i="6"/>
  <c r="V58" i="6"/>
  <c r="V15" i="6"/>
  <c r="V53" i="6"/>
  <c r="V14" i="6"/>
  <c r="V57" i="6"/>
  <c r="V35" i="6"/>
  <c r="V61" i="6"/>
  <c r="V81" i="6"/>
  <c r="V50" i="6"/>
  <c r="V28" i="6"/>
  <c r="V47" i="6"/>
  <c r="V64" i="6"/>
  <c r="V60" i="6"/>
  <c r="V38" i="6"/>
  <c r="V41" i="6"/>
  <c r="V68" i="6"/>
  <c r="V71" i="6"/>
  <c r="V69" i="6"/>
  <c r="V24" i="6"/>
  <c r="V75" i="6"/>
  <c r="V80" i="6"/>
  <c r="V63" i="6"/>
  <c r="V79" i="6"/>
  <c r="V16" i="6"/>
  <c r="V73" i="6"/>
  <c r="V46" i="6"/>
  <c r="V23" i="6"/>
</calcChain>
</file>

<file path=xl/sharedStrings.xml><?xml version="1.0" encoding="utf-8"?>
<sst xmlns="http://schemas.openxmlformats.org/spreadsheetml/2006/main" count="1167" uniqueCount="563">
  <si>
    <t>štartovné číslo</t>
  </si>
  <si>
    <t>meno</t>
  </si>
  <si>
    <t>priezvisko</t>
  </si>
  <si>
    <t>ročník</t>
  </si>
  <si>
    <t>KAT</t>
  </si>
  <si>
    <t>Dušan</t>
  </si>
  <si>
    <t>Jozef</t>
  </si>
  <si>
    <t>Ján</t>
  </si>
  <si>
    <t>Hrčka</t>
  </si>
  <si>
    <t>Horné Naštice</t>
  </si>
  <si>
    <t>Števica</t>
  </si>
  <si>
    <t>Miroslav</t>
  </si>
  <si>
    <t>Podlucký</t>
  </si>
  <si>
    <t>čas v cieli</t>
  </si>
  <si>
    <t>klub/mesto</t>
  </si>
  <si>
    <t>strata na víťaza</t>
  </si>
  <si>
    <t>body 1.kolo</t>
  </si>
  <si>
    <t>body BBL</t>
  </si>
  <si>
    <t>celkové poradie</t>
  </si>
  <si>
    <t>poradie v KAT</t>
  </si>
  <si>
    <t>body 2.kolo</t>
  </si>
  <si>
    <t>Filip</t>
  </si>
  <si>
    <t>Pokrývka</t>
  </si>
  <si>
    <t>Trenčín</t>
  </si>
  <si>
    <t>Ferdinand</t>
  </si>
  <si>
    <t>Husár</t>
  </si>
  <si>
    <t>Anton</t>
  </si>
  <si>
    <t>Igaz</t>
  </si>
  <si>
    <t>Biskupice</t>
  </si>
  <si>
    <t>Nina</t>
  </si>
  <si>
    <t>Vavrová</t>
  </si>
  <si>
    <t>body 5.kolo</t>
  </si>
  <si>
    <t>body 4.kolo</t>
  </si>
  <si>
    <t>body 3.kolo</t>
  </si>
  <si>
    <t>body 6.kolo</t>
  </si>
  <si>
    <t>body 7.kolo</t>
  </si>
  <si>
    <t>Mária</t>
  </si>
  <si>
    <t>Stanovičová</t>
  </si>
  <si>
    <t>Boris</t>
  </si>
  <si>
    <t>Göndöč</t>
  </si>
  <si>
    <t>Kašička</t>
  </si>
  <si>
    <t>Marián</t>
  </si>
  <si>
    <t>Giertl</t>
  </si>
  <si>
    <t>Kristián</t>
  </si>
  <si>
    <t>Pavol</t>
  </si>
  <si>
    <t>Grňo</t>
  </si>
  <si>
    <t>Brezolupy</t>
  </si>
  <si>
    <t>body 8.kolo</t>
  </si>
  <si>
    <t>poradie</t>
  </si>
  <si>
    <t>Michal</t>
  </si>
  <si>
    <t>Kudla</t>
  </si>
  <si>
    <t>Samuel</t>
  </si>
  <si>
    <t>Karas</t>
  </si>
  <si>
    <t>Dubnička</t>
  </si>
  <si>
    <t>Drahomír</t>
  </si>
  <si>
    <t>Čierna Lehota</t>
  </si>
  <si>
    <t>body 9.kolo</t>
  </si>
  <si>
    <t>Adamkovič</t>
  </si>
  <si>
    <t>Stanislav</t>
  </si>
  <si>
    <t>Kobida</t>
  </si>
  <si>
    <t>Andrej</t>
  </si>
  <si>
    <t>Vlček</t>
  </si>
  <si>
    <t>Milan</t>
  </si>
  <si>
    <t>Barbora</t>
  </si>
  <si>
    <t>body 10.kolo</t>
  </si>
  <si>
    <t>Ka t e g ó r i e :</t>
  </si>
  <si>
    <t>Bod o v a n i e :</t>
  </si>
  <si>
    <t>14. - počet účastníkov : 1 bod</t>
  </si>
  <si>
    <t>Muži B ( 1 9 8 3 - 1 9 7 4 )</t>
  </si>
  <si>
    <t>Muži C ( 1 9 7 3 - 1 9 6 4 )</t>
  </si>
  <si>
    <t>Muži D ( 1 9 6 3 - 1 9 5 4 )</t>
  </si>
  <si>
    <t>Muži E ( 1 9 5 3 - s t a r š í )</t>
  </si>
  <si>
    <t>Ženy A ( 1 9 9 8 - 1 9 7 4 )</t>
  </si>
  <si>
    <t>Ženy B ( 1 9 7 3 - s t a r š i e )</t>
  </si>
  <si>
    <t>Muži A ( 1 9 9 8 - 1 9 8 4 )</t>
  </si>
  <si>
    <t>1. miesto : 2 0 b o d o v</t>
  </si>
  <si>
    <t>2. miesto : 1 7 b o d o v</t>
  </si>
  <si>
    <t>3. miesto : 1 4 b o d o v</t>
  </si>
  <si>
    <t>4. miesto : 1 2 b o d o v</t>
  </si>
  <si>
    <t>5. miesto : 1 0 b o d o v</t>
  </si>
  <si>
    <t>6. miesto : 9 b o d o v</t>
  </si>
  <si>
    <t>7. miesto : 8 b o d o v</t>
  </si>
  <si>
    <t>8. miesto : 7 b o d o v</t>
  </si>
  <si>
    <t>9. miesto : 6 b o d o v</t>
  </si>
  <si>
    <t>10. miesto : 5 b o d o v</t>
  </si>
  <si>
    <t>13. miesto : 2 b o d y</t>
  </si>
  <si>
    <t>12. miesto : 3 b o d y</t>
  </si>
  <si>
    <t>11. miesto : 4 b o d y</t>
  </si>
  <si>
    <t>Čachtice</t>
  </si>
  <si>
    <t>Antal</t>
  </si>
  <si>
    <t>Doskočilová</t>
  </si>
  <si>
    <t>Bánovce nad Bebravou</t>
  </si>
  <si>
    <t>Žitná Radiša</t>
  </si>
  <si>
    <t>Tomáš</t>
  </si>
  <si>
    <t>Makiš</t>
  </si>
  <si>
    <t>Partizánske</t>
  </si>
  <si>
    <t>Pšenek</t>
  </si>
  <si>
    <t>Ivan</t>
  </si>
  <si>
    <t>Dubnica nad Váhom</t>
  </si>
  <si>
    <t>Emília</t>
  </si>
  <si>
    <t>Pšeneková</t>
  </si>
  <si>
    <t>Vančo</t>
  </si>
  <si>
    <t>Jakub</t>
  </si>
  <si>
    <t>CK aluplast TEAM</t>
  </si>
  <si>
    <t>Marčeková</t>
  </si>
  <si>
    <t>Silvia</t>
  </si>
  <si>
    <t>Omšenie</t>
  </si>
  <si>
    <t>Červenka</t>
  </si>
  <si>
    <t>Štefan</t>
  </si>
  <si>
    <t>Varga</t>
  </si>
  <si>
    <t>Patrik</t>
  </si>
  <si>
    <t>Dvorec</t>
  </si>
  <si>
    <t>Vaclaviaková</t>
  </si>
  <si>
    <t>Prievidza</t>
  </si>
  <si>
    <t>Ryban</t>
  </si>
  <si>
    <t>Adrián</t>
  </si>
  <si>
    <t>Šípka</t>
  </si>
  <si>
    <t>Dávid</t>
  </si>
  <si>
    <t>Uhrovec</t>
  </si>
  <si>
    <t>Radovan</t>
  </si>
  <si>
    <t>Bolfa</t>
  </si>
  <si>
    <t>via LS</t>
  </si>
  <si>
    <t>Hluchová</t>
  </si>
  <si>
    <t>Henrieta</t>
  </si>
  <si>
    <t>Prusy</t>
  </si>
  <si>
    <t>Oprchal</t>
  </si>
  <si>
    <t>Kundala</t>
  </si>
  <si>
    <t>Veľké Bielice</t>
  </si>
  <si>
    <t>Bauer</t>
  </si>
  <si>
    <t>Ostratice</t>
  </si>
  <si>
    <t>Gunda</t>
  </si>
  <si>
    <t>Kanianka</t>
  </si>
  <si>
    <t>Peter</t>
  </si>
  <si>
    <t>Minarovič</t>
  </si>
  <si>
    <t>Podpera</t>
  </si>
  <si>
    <t>Milada</t>
  </si>
  <si>
    <t>Bitarovský</t>
  </si>
  <si>
    <t>Kristína</t>
  </si>
  <si>
    <t>Sládeček</t>
  </si>
  <si>
    <t>Benjamín</t>
  </si>
  <si>
    <t>Marek</t>
  </si>
  <si>
    <t>Pšenák</t>
  </si>
  <si>
    <t>ᴓ čas na 1000m</t>
  </si>
  <si>
    <t>* vlož hodnoty zo súboru "vysledky 01,kolo,txt"</t>
  </si>
  <si>
    <t>Benko</t>
  </si>
  <si>
    <t>Martin</t>
  </si>
  <si>
    <t>Juraj</t>
  </si>
  <si>
    <t>Lipárová</t>
  </si>
  <si>
    <t>Svetlana</t>
  </si>
  <si>
    <t>Kluvánková</t>
  </si>
  <si>
    <t>Mihalička</t>
  </si>
  <si>
    <t>Makový</t>
  </si>
  <si>
    <t>Hupka</t>
  </si>
  <si>
    <t>Timotej</t>
  </si>
  <si>
    <t>Branislav</t>
  </si>
  <si>
    <t>Filo</t>
  </si>
  <si>
    <t>Rybany</t>
  </si>
  <si>
    <t>Radoslav</t>
  </si>
  <si>
    <t>Gráč</t>
  </si>
  <si>
    <t>Duchyňa</t>
  </si>
  <si>
    <t>Korec</t>
  </si>
  <si>
    <t>Kuruc</t>
  </si>
  <si>
    <t>Chocholná</t>
  </si>
  <si>
    <t>Žatko</t>
  </si>
  <si>
    <t>Szabo</t>
  </si>
  <si>
    <t>Trenčianska Teplá</t>
  </si>
  <si>
    <t>Norbert</t>
  </si>
  <si>
    <t>Schmikal</t>
  </si>
  <si>
    <t>Podlužany</t>
  </si>
  <si>
    <t>Javorský</t>
  </si>
  <si>
    <t>Ďuračka</t>
  </si>
  <si>
    <t>Ladislav</t>
  </si>
  <si>
    <t>Mariš</t>
  </si>
  <si>
    <t>Struhár</t>
  </si>
  <si>
    <t>Kolo 37</t>
  </si>
  <si>
    <t>Kolo 36</t>
  </si>
  <si>
    <t>Kolo 35</t>
  </si>
  <si>
    <t>Kolo 34</t>
  </si>
  <si>
    <t>Kolo 33</t>
  </si>
  <si>
    <t>Kolo 32</t>
  </si>
  <si>
    <t>Kolo 31</t>
  </si>
  <si>
    <t>Kolo 30</t>
  </si>
  <si>
    <t>Kolo 29</t>
  </si>
  <si>
    <t>Kolo 28</t>
  </si>
  <si>
    <t>Kolo 27</t>
  </si>
  <si>
    <t>Kolo 26</t>
  </si>
  <si>
    <t>Kolo 25</t>
  </si>
  <si>
    <t>Kolo 24</t>
  </si>
  <si>
    <t>Kolo 23</t>
  </si>
  <si>
    <t>Kolo 22</t>
  </si>
  <si>
    <t>Kolo 21</t>
  </si>
  <si>
    <t>Kolo 20</t>
  </si>
  <si>
    <t>Kolo 19</t>
  </si>
  <si>
    <t>Kolo 18</t>
  </si>
  <si>
    <t>Kolo 17</t>
  </si>
  <si>
    <t>Kolo 16</t>
  </si>
  <si>
    <t>Kolo 15</t>
  </si>
  <si>
    <t>Kolo 14</t>
  </si>
  <si>
    <t>Kolo 13</t>
  </si>
  <si>
    <t>Kolo 12</t>
  </si>
  <si>
    <t>Kolo 11</t>
  </si>
  <si>
    <t>Kolo 10</t>
  </si>
  <si>
    <t>Blaho</t>
  </si>
  <si>
    <t>Drahoslav</t>
  </si>
  <si>
    <t>Masarik</t>
  </si>
  <si>
    <t>Rudolf</t>
  </si>
  <si>
    <t>Sopko</t>
  </si>
  <si>
    <t>Masaryk</t>
  </si>
  <si>
    <t>Lisý</t>
  </si>
  <si>
    <t>Adam</t>
  </si>
  <si>
    <t>Teodor</t>
  </si>
  <si>
    <t>Marko</t>
  </si>
  <si>
    <t>Kolo 42</t>
  </si>
  <si>
    <t>Kolo 41</t>
  </si>
  <si>
    <t>Kolo 40</t>
  </si>
  <si>
    <t>Kolo 39</t>
  </si>
  <si>
    <t>Kolo 38</t>
  </si>
  <si>
    <t>Zuzana</t>
  </si>
  <si>
    <t>Horňáková</t>
  </si>
  <si>
    <t>Bučko</t>
  </si>
  <si>
    <t>Bakalárová</t>
  </si>
  <si>
    <t>Veronika</t>
  </si>
  <si>
    <t>Mikloš</t>
  </si>
  <si>
    <t>Janáč</t>
  </si>
  <si>
    <t>Dobrotka</t>
  </si>
  <si>
    <t>Malé Bedzany</t>
  </si>
  <si>
    <t>Hruboš</t>
  </si>
  <si>
    <t>Talaba</t>
  </si>
  <si>
    <t>Erik</t>
  </si>
  <si>
    <t>Srnec</t>
  </si>
  <si>
    <t>Kolo 9</t>
  </si>
  <si>
    <t>Kolo 8</t>
  </si>
  <si>
    <t>Kolo 7</t>
  </si>
  <si>
    <t>Kolo 6</t>
  </si>
  <si>
    <t>Kolo 5</t>
  </si>
  <si>
    <t>Kolo 4</t>
  </si>
  <si>
    <t>Kolo 3</t>
  </si>
  <si>
    <t>Kolo 2</t>
  </si>
  <si>
    <t>Kolo 1</t>
  </si>
  <si>
    <t>Beneš</t>
  </si>
  <si>
    <t>Schwarzbacher</t>
  </si>
  <si>
    <t>Slatina nad Bebravou</t>
  </si>
  <si>
    <t>Petriska</t>
  </si>
  <si>
    <t>Horné Ozorovce</t>
  </si>
  <si>
    <t>Christofi</t>
  </si>
  <si>
    <t>Mikoláš</t>
  </si>
  <si>
    <t>Monika</t>
  </si>
  <si>
    <t>Domovcová</t>
  </si>
  <si>
    <t>Králik</t>
  </si>
  <si>
    <t>Jana</t>
  </si>
  <si>
    <t>Masariková</t>
  </si>
  <si>
    <t>Katarína</t>
  </si>
  <si>
    <t>Kategórie</t>
  </si>
  <si>
    <t>Muži A</t>
  </si>
  <si>
    <t xml:space="preserve">Od </t>
  </si>
  <si>
    <t>Do</t>
  </si>
  <si>
    <t>HOBBY</t>
  </si>
  <si>
    <t>Muži B</t>
  </si>
  <si>
    <t>Muži C</t>
  </si>
  <si>
    <t>Muži D</t>
  </si>
  <si>
    <t>Muži E</t>
  </si>
  <si>
    <t>Ženy A</t>
  </si>
  <si>
    <t>Ženy B</t>
  </si>
  <si>
    <t>Poradie</t>
  </si>
  <si>
    <t>Počet bodov</t>
  </si>
  <si>
    <t>pohlavie</t>
  </si>
  <si>
    <t>m</t>
  </si>
  <si>
    <t>ž</t>
  </si>
  <si>
    <t>Čas v cieli</t>
  </si>
  <si>
    <t>Štartovné číslo</t>
  </si>
  <si>
    <t>Čas na predchádzajúceho</t>
  </si>
  <si>
    <t>Holý</t>
  </si>
  <si>
    <t>David</t>
  </si>
  <si>
    <t>Vyhnička</t>
  </si>
  <si>
    <t>Beluša</t>
  </si>
  <si>
    <t>klub</t>
  </si>
  <si>
    <t>mesto</t>
  </si>
  <si>
    <t>ATLANTICA SportAction</t>
  </si>
  <si>
    <t>Žabokreky nad Nitrou</t>
  </si>
  <si>
    <t>Hruboš Team</t>
  </si>
  <si>
    <t>Trnava</t>
  </si>
  <si>
    <t>AŠK Slavia</t>
  </si>
  <si>
    <t>Londýn</t>
  </si>
  <si>
    <t>OSTRIX</t>
  </si>
  <si>
    <t>Štvorlístok</t>
  </si>
  <si>
    <t>Fair Play Sport</t>
  </si>
  <si>
    <t>Gymnázium</t>
  </si>
  <si>
    <t>Piaristické gymnázium F. Hanáka</t>
  </si>
  <si>
    <t>KRB</t>
  </si>
  <si>
    <t>Banská Bystrica</t>
  </si>
  <si>
    <t>TRIAN ŠK UMB</t>
  </si>
  <si>
    <t>Byttherm</t>
  </si>
  <si>
    <t>Kolo 43</t>
  </si>
  <si>
    <t>Bezák</t>
  </si>
  <si>
    <t>ELUN</t>
  </si>
  <si>
    <t>Trebichavská</t>
  </si>
  <si>
    <t>Michaela</t>
  </si>
  <si>
    <t>Rosenbergová</t>
  </si>
  <si>
    <t>Kožová</t>
  </si>
  <si>
    <t>Lenka</t>
  </si>
  <si>
    <t>Kyselica</t>
  </si>
  <si>
    <t>BIN</t>
  </si>
  <si>
    <t>Oliver</t>
  </si>
  <si>
    <t>Košč</t>
  </si>
  <si>
    <t>Sýkora</t>
  </si>
  <si>
    <t>Hanková</t>
  </si>
  <si>
    <t>Hudec</t>
  </si>
  <si>
    <t>Porubský</t>
  </si>
  <si>
    <t>Jogging klub</t>
  </si>
  <si>
    <t>00:00:27.59</t>
  </si>
  <si>
    <t>Kolo 45</t>
  </si>
  <si>
    <t>Kolo 44</t>
  </si>
  <si>
    <t>Kolo 46</t>
  </si>
  <si>
    <r>
      <rPr>
        <b/>
        <sz val="18"/>
        <color rgb="FFFF0000"/>
        <rFont val="Calibri"/>
        <family val="2"/>
        <charset val="238"/>
        <scheme val="minor"/>
      </rPr>
      <t>B</t>
    </r>
    <r>
      <rPr>
        <b/>
        <sz val="18"/>
        <color theme="1"/>
        <rFont val="Calibri"/>
        <family val="2"/>
        <charset val="238"/>
        <scheme val="minor"/>
      </rPr>
      <t xml:space="preserve">ánovská </t>
    </r>
    <r>
      <rPr>
        <b/>
        <sz val="18"/>
        <color rgb="FFFF0000"/>
        <rFont val="Calibri"/>
        <family val="2"/>
        <charset val="238"/>
        <scheme val="minor"/>
      </rPr>
      <t>B</t>
    </r>
    <r>
      <rPr>
        <b/>
        <sz val="18"/>
        <color theme="1"/>
        <rFont val="Calibri"/>
        <family val="2"/>
        <charset val="238"/>
        <scheme val="minor"/>
      </rPr>
      <t xml:space="preserve">ežecká </t>
    </r>
    <r>
      <rPr>
        <b/>
        <sz val="18"/>
        <color rgb="FFFF0000"/>
        <rFont val="Calibri"/>
        <family val="2"/>
        <charset val="238"/>
        <scheme val="minor"/>
      </rPr>
      <t>L</t>
    </r>
    <r>
      <rPr>
        <b/>
        <sz val="18"/>
        <color theme="1"/>
        <rFont val="Calibri"/>
        <family val="2"/>
        <charset val="238"/>
        <scheme val="minor"/>
      </rPr>
      <t xml:space="preserve">iga </t>
    </r>
    <r>
      <rPr>
        <b/>
        <sz val="18"/>
        <color rgb="FFFF0000"/>
        <rFont val="Calibri"/>
        <family val="2"/>
        <charset val="238"/>
        <scheme val="minor"/>
      </rPr>
      <t>01.kolo</t>
    </r>
    <r>
      <rPr>
        <b/>
        <sz val="18"/>
        <color theme="1"/>
        <rFont val="Calibri"/>
        <family val="2"/>
        <charset val="238"/>
        <scheme val="minor"/>
      </rPr>
      <t>, 23.02.2014, 6.000 m (6,0 km), kúpalisko Pažiť</t>
    </r>
  </si>
  <si>
    <t>Kolo 79</t>
  </si>
  <si>
    <t>00:03:03.65</t>
  </si>
  <si>
    <t>00:41:54.06</t>
  </si>
  <si>
    <t>Kolo 78</t>
  </si>
  <si>
    <t>00:01:20.43</t>
  </si>
  <si>
    <t>00:38:50.41</t>
  </si>
  <si>
    <t>Kolo 77</t>
  </si>
  <si>
    <t>00:00:45.15</t>
  </si>
  <si>
    <t>00:37:29.97</t>
  </si>
  <si>
    <t>Kolo 76</t>
  </si>
  <si>
    <t>00:01:21.05</t>
  </si>
  <si>
    <t>00:36:44.82</t>
  </si>
  <si>
    <t>Kolo 75</t>
  </si>
  <si>
    <t>00:00:04.29</t>
  </si>
  <si>
    <t>00:35:23.77</t>
  </si>
  <si>
    <t>Kolo 74</t>
  </si>
  <si>
    <t>00:01:28.36</t>
  </si>
  <si>
    <t>00:35:19.47</t>
  </si>
  <si>
    <t>Kolo 73</t>
  </si>
  <si>
    <t>00:00:37.74</t>
  </si>
  <si>
    <t>00:33:51.11</t>
  </si>
  <si>
    <t>Kolo 72</t>
  </si>
  <si>
    <t>00:00:05.44</t>
  </si>
  <si>
    <t>00:33:13.37</t>
  </si>
  <si>
    <t>Kolo 71</t>
  </si>
  <si>
    <t>00:00:01.53</t>
  </si>
  <si>
    <t>00:33:07.92</t>
  </si>
  <si>
    <t>Kolo 70</t>
  </si>
  <si>
    <t>00:00:12.66</t>
  </si>
  <si>
    <t>00:33:06.39</t>
  </si>
  <si>
    <t>Kolo 69</t>
  </si>
  <si>
    <t>00:00:03.19</t>
  </si>
  <si>
    <t>00:32:53.73</t>
  </si>
  <si>
    <t>Kolo 68</t>
  </si>
  <si>
    <t>00:00:11.34</t>
  </si>
  <si>
    <t>00:32:50.54</t>
  </si>
  <si>
    <t>Kolo 67</t>
  </si>
  <si>
    <t>00:00:03.04</t>
  </si>
  <si>
    <t>00:32:39.20</t>
  </si>
  <si>
    <t>Kolo 66</t>
  </si>
  <si>
    <t>00:00:34.42</t>
  </si>
  <si>
    <t>00:32:36.16</t>
  </si>
  <si>
    <t>Kolo 65</t>
  </si>
  <si>
    <t>00:00:12.43</t>
  </si>
  <si>
    <t>00:32:01.73</t>
  </si>
  <si>
    <t>Kolo 64</t>
  </si>
  <si>
    <t>00:00:27.33</t>
  </si>
  <si>
    <t>00:31:49.29</t>
  </si>
  <si>
    <t>Kolo 63</t>
  </si>
  <si>
    <t>00:00:31.68</t>
  </si>
  <si>
    <t>00:31:21.96</t>
  </si>
  <si>
    <t>Kolo 62</t>
  </si>
  <si>
    <t>00:00:07.68</t>
  </si>
  <si>
    <t>00:30:50.28</t>
  </si>
  <si>
    <t>Kolo 61</t>
  </si>
  <si>
    <t>00:00:02.34</t>
  </si>
  <si>
    <t>00:30:42.59</t>
  </si>
  <si>
    <t>Kolo 60</t>
  </si>
  <si>
    <t>00:00:07.08</t>
  </si>
  <si>
    <t>00:30:40.25</t>
  </si>
  <si>
    <t>Kolo 59</t>
  </si>
  <si>
    <t>00:00:05.55</t>
  </si>
  <si>
    <t>00:30:33.17</t>
  </si>
  <si>
    <t>Kolo 58</t>
  </si>
  <si>
    <t>00:00:06.71</t>
  </si>
  <si>
    <t>00:30:27.62</t>
  </si>
  <si>
    <t>Kolo 57</t>
  </si>
  <si>
    <t>00:00:10.32</t>
  </si>
  <si>
    <t>00:30:20.91</t>
  </si>
  <si>
    <t>Kolo 56</t>
  </si>
  <si>
    <t>00:00:08.74</t>
  </si>
  <si>
    <t>00:30:10.58</t>
  </si>
  <si>
    <t>Kolo 55</t>
  </si>
  <si>
    <t>00:00:00.37</t>
  </si>
  <si>
    <t>00:30:01.84</t>
  </si>
  <si>
    <t>Kolo 54</t>
  </si>
  <si>
    <t>00:00:00.41</t>
  </si>
  <si>
    <t>00:30:01.47</t>
  </si>
  <si>
    <t>Kolo 53</t>
  </si>
  <si>
    <t>00:00:00.95</t>
  </si>
  <si>
    <t>00:30:01.06</t>
  </si>
  <si>
    <t>Kolo 52</t>
  </si>
  <si>
    <t>00:00:07.85</t>
  </si>
  <si>
    <t>00:30:00.11</t>
  </si>
  <si>
    <t>Kolo 51</t>
  </si>
  <si>
    <t>00:00:00.90</t>
  </si>
  <si>
    <t>00:29:52.26</t>
  </si>
  <si>
    <t>Kolo 50</t>
  </si>
  <si>
    <t>00:00:00.82</t>
  </si>
  <si>
    <t>00:29:51.36</t>
  </si>
  <si>
    <t>Kolo 49</t>
  </si>
  <si>
    <t>00:00:05.90</t>
  </si>
  <si>
    <t>00:29:50.54</t>
  </si>
  <si>
    <t>Kolo 48</t>
  </si>
  <si>
    <t>00:00:08.81</t>
  </si>
  <si>
    <t>00:29:44.64</t>
  </si>
  <si>
    <t>Kolo 47</t>
  </si>
  <si>
    <t>00:00:05.96</t>
  </si>
  <si>
    <t>00:29:35.83</t>
  </si>
  <si>
    <t>00:00:01.37</t>
  </si>
  <si>
    <t>00:29:29.86</t>
  </si>
  <si>
    <t>00:00:12.41</t>
  </si>
  <si>
    <t>00:29:28.49</t>
  </si>
  <si>
    <t>00:00:00.69</t>
  </si>
  <si>
    <t>00:29:16.08</t>
  </si>
  <si>
    <t>00:00:24.63</t>
  </si>
  <si>
    <t>00:29:15.39</t>
  </si>
  <si>
    <t>00:00:24.02</t>
  </si>
  <si>
    <t>00:28:50.75</t>
  </si>
  <si>
    <t>00:00:03.21</t>
  </si>
  <si>
    <t>00:28:26.73</t>
  </si>
  <si>
    <t>00:00:00.89</t>
  </si>
  <si>
    <t>00:28:23.52</t>
  </si>
  <si>
    <t>00:00:08.76</t>
  </si>
  <si>
    <t>00:28:22.63</t>
  </si>
  <si>
    <t>00:00:15.81</t>
  </si>
  <si>
    <t>00:28:13.86</t>
  </si>
  <si>
    <t>00:00:05.18</t>
  </si>
  <si>
    <t>00:27:58.05</t>
  </si>
  <si>
    <t>00:00:06.88</t>
  </si>
  <si>
    <t>00:27:52.87</t>
  </si>
  <si>
    <t>00:00:09.63</t>
  </si>
  <si>
    <t>00:27:45.99</t>
  </si>
  <si>
    <t>00:00:04.82</t>
  </si>
  <si>
    <t>00:27:36.35</t>
  </si>
  <si>
    <t>00:00:11.47</t>
  </si>
  <si>
    <t>00:27:31.53</t>
  </si>
  <si>
    <t>00:00:12.98</t>
  </si>
  <si>
    <t>00:27:20.06</t>
  </si>
  <si>
    <t>00:00:05.61</t>
  </si>
  <si>
    <t>00:27:07.08</t>
  </si>
  <si>
    <t>00:00:25.47</t>
  </si>
  <si>
    <t>00:27:01.47</t>
  </si>
  <si>
    <t>00:00:44.74</t>
  </si>
  <si>
    <t>00:26:35.99</t>
  </si>
  <si>
    <t>00:00:06.38</t>
  </si>
  <si>
    <t>00:25:51.25</t>
  </si>
  <si>
    <t>00:00:18.89</t>
  </si>
  <si>
    <t>00:25:44.87</t>
  </si>
  <si>
    <t>00:00:03.27</t>
  </si>
  <si>
    <t>00:25:25.97</t>
  </si>
  <si>
    <t>00:00:17.02</t>
  </si>
  <si>
    <t>00:25:22.70</t>
  </si>
  <si>
    <t>00:00:09.57</t>
  </si>
  <si>
    <t>00:25:05.67</t>
  </si>
  <si>
    <t>00:00:10.65</t>
  </si>
  <si>
    <t>00:24:56.10</t>
  </si>
  <si>
    <t>00:00:18.13</t>
  </si>
  <si>
    <t>00:24:45.45</t>
  </si>
  <si>
    <t>00:00:07.33</t>
  </si>
  <si>
    <t>00:24:27.31</t>
  </si>
  <si>
    <t>00:00:04.58</t>
  </si>
  <si>
    <t>00:24:19.98</t>
  </si>
  <si>
    <t>00:00:07.12</t>
  </si>
  <si>
    <t>00:24:15.40</t>
  </si>
  <si>
    <t>00:00:07.18</t>
  </si>
  <si>
    <t>00:24:08.27</t>
  </si>
  <si>
    <t>00:00:01.71</t>
  </si>
  <si>
    <t>00:24:01.09</t>
  </si>
  <si>
    <t>00:00:06.43</t>
  </si>
  <si>
    <t>00:23:59.38</t>
  </si>
  <si>
    <t>00:00:00.85</t>
  </si>
  <si>
    <t>00:23:52.95</t>
  </si>
  <si>
    <t>00:00:03.43</t>
  </si>
  <si>
    <t>00:23:52.10</t>
  </si>
  <si>
    <t>00:00:29.00</t>
  </si>
  <si>
    <t>00:23:48.67</t>
  </si>
  <si>
    <t>00:00:05.84</t>
  </si>
  <si>
    <t>00:23:19.67</t>
  </si>
  <si>
    <t>00:00:09.96</t>
  </si>
  <si>
    <t>00:23:13.82</t>
  </si>
  <si>
    <t>00:00:19.13</t>
  </si>
  <si>
    <t>00:23:03.86</t>
  </si>
  <si>
    <t>00:00:03.72</t>
  </si>
  <si>
    <t>00:22:44.73</t>
  </si>
  <si>
    <t>00:00:04.27</t>
  </si>
  <si>
    <t>00:22:41.00</t>
  </si>
  <si>
    <t>00:00:18.38</t>
  </si>
  <si>
    <t>00:22:36.73</t>
  </si>
  <si>
    <t>00:00:02.06</t>
  </si>
  <si>
    <t>00:22:18.35</t>
  </si>
  <si>
    <t>00:00:38.13</t>
  </si>
  <si>
    <t>00:22:16.28</t>
  </si>
  <si>
    <t>00:21:38.15</t>
  </si>
  <si>
    <t>00:00:14.71</t>
  </si>
  <si>
    <t>00:21:10.55</t>
  </si>
  <si>
    <t>00:00:05.01</t>
  </si>
  <si>
    <t>00:20:55.84</t>
  </si>
  <si>
    <t>00:20:50.82</t>
  </si>
  <si>
    <t>LKW Komponenten</t>
  </si>
  <si>
    <t>Matej</t>
  </si>
  <si>
    <t>Mikuš</t>
  </si>
  <si>
    <t>Slopovský</t>
  </si>
  <si>
    <t>Néč Lapinová</t>
  </si>
  <si>
    <t>Néč</t>
  </si>
  <si>
    <t>Bartoš</t>
  </si>
  <si>
    <t>Bystričany</t>
  </si>
  <si>
    <t>Chudá</t>
  </si>
  <si>
    <t>AK Baník</t>
  </si>
  <si>
    <t>Ševčík</t>
  </si>
  <si>
    <t>Galata</t>
  </si>
  <si>
    <t>Polčin</t>
  </si>
  <si>
    <t>Vladimír</t>
  </si>
  <si>
    <t>Ondrej</t>
  </si>
  <si>
    <t>Bereš</t>
  </si>
  <si>
    <t>Darmo</t>
  </si>
  <si>
    <t>Chynorany</t>
  </si>
  <si>
    <t>Lukáš</t>
  </si>
  <si>
    <t>Masár</t>
  </si>
  <si>
    <t>Denisa</t>
  </si>
  <si>
    <t>Švikruhová</t>
  </si>
  <si>
    <t>Harčavík</t>
  </si>
  <si>
    <t>Janigová</t>
  </si>
  <si>
    <t>Staňová</t>
  </si>
  <si>
    <t>Adriana</t>
  </si>
  <si>
    <t>Žilková</t>
  </si>
  <si>
    <t>Hodeková</t>
  </si>
  <si>
    <t>Nadežda</t>
  </si>
  <si>
    <t>Koníček</t>
  </si>
  <si>
    <t>Drietoma</t>
  </si>
  <si>
    <t>Letko</t>
  </si>
  <si>
    <t>Trenčianske Stankovce</t>
  </si>
  <si>
    <t>Dohňanský</t>
  </si>
  <si>
    <t>Bierovce</t>
  </si>
  <si>
    <t>Duleba</t>
  </si>
  <si>
    <t>VKP</t>
  </si>
  <si>
    <t>Matejka</t>
  </si>
  <si>
    <t>xRoad</t>
  </si>
  <si>
    <t>Zaťko</t>
  </si>
  <si>
    <t>Mikušová</t>
  </si>
  <si>
    <t>Karin</t>
  </si>
  <si>
    <t>Ľutov</t>
  </si>
  <si>
    <t>Ľubomír</t>
  </si>
  <si>
    <t>3athletics</t>
  </si>
  <si>
    <t>Matejovič</t>
  </si>
  <si>
    <t>CTK Viking</t>
  </si>
  <si>
    <t>ŠHOK</t>
  </si>
  <si>
    <t>Obušek</t>
  </si>
  <si>
    <t>Hudák</t>
  </si>
  <si>
    <t>Hudáková</t>
  </si>
  <si>
    <t>Jitka</t>
  </si>
  <si>
    <t>Valová</t>
  </si>
  <si>
    <t>Kováč</t>
  </si>
  <si>
    <t>Gyüttment</t>
  </si>
  <si>
    <t>Šišov</t>
  </si>
  <si>
    <t>Sokol</t>
  </si>
  <si>
    <t>UMYTEP</t>
  </si>
  <si>
    <t>Kolo 80</t>
  </si>
  <si>
    <t>00:20:50,82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</si>
</sst>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h]:mm:ss.00"/>
    <numFmt numFmtId="165" formatCode="hh:mm:ss.00"/>
    <numFmt numFmtId="166" formatCode="h:mm:ss.000"/>
    <numFmt numFmtId="167" formatCode="###&quot;. miesto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2" xfId="0" applyFont="1" applyFill="1" applyBorder="1"/>
    <xf numFmtId="0" fontId="4" fillId="0" borderId="6" xfId="0" applyFont="1" applyFill="1" applyBorder="1"/>
    <xf numFmtId="0" fontId="4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/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4" fontId="4" fillId="0" borderId="0" xfId="0" applyNumberFormat="1" applyFont="1" applyFill="1"/>
    <xf numFmtId="167" fontId="4" fillId="0" borderId="0" xfId="0" applyNumberFormat="1" applyFont="1" applyFill="1"/>
    <xf numFmtId="0" fontId="0" fillId="0" borderId="0" xfId="0" applyNumberFormat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165" fontId="0" fillId="0" borderId="6" xfId="0" applyNumberFormat="1" applyBorder="1"/>
    <xf numFmtId="1" fontId="4" fillId="0" borderId="1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###&quot;. miesto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uľka14" displayName="Tabuľka14" ref="K1:M7" totalsRowShown="0" headerRowDxfId="45" dataDxfId="44">
  <autoFilter ref="K1:M7"/>
  <sortState ref="K3:M8">
    <sortCondition ref="L2:L8"/>
  </sortState>
  <tableColumns count="3">
    <tableColumn id="1" name="Kategórie" dataDxfId="43"/>
    <tableColumn id="2" name="Od " dataDxfId="42"/>
    <tableColumn id="3" name="Do" dataDxfId="4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uľka145" displayName="Tabuľka145" ref="O1:Q4" totalsRowShown="0" headerRowDxfId="40" dataDxfId="39">
  <autoFilter ref="O1:Q4"/>
  <sortState ref="O3:Q5">
    <sortCondition ref="P2:P5"/>
  </sortState>
  <tableColumns count="3">
    <tableColumn id="1" name="Kategórie" dataDxfId="38"/>
    <tableColumn id="2" name="Od " dataDxfId="37"/>
    <tableColumn id="3" name="Do" dataDxfId="3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5" name="Tabuľka5" displayName="Tabuľka5" ref="A3:V83" totalsRowShown="0" headerRowDxfId="35" dataDxfId="33" headerRowBorderDxfId="34" tableBorderDxfId="32" totalsRowBorderDxfId="31">
  <autoFilter ref="A3:V83"/>
  <sortState ref="A4:V93">
    <sortCondition ref="B3:B93"/>
  </sortState>
  <tableColumns count="22">
    <tableColumn id="1" name="štartovné číslo" dataDxfId="30"/>
    <tableColumn id="2" name="celkové poradie" dataDxfId="29"/>
    <tableColumn id="3" name="poradie v KAT" dataDxfId="28"/>
    <tableColumn id="4" name="meno" dataDxfId="27">
      <calculatedColumnFormula>VLOOKUP(A4,'01.kolo prezentácia'!$A$2:$G$143,2,FALSE)</calculatedColumnFormula>
    </tableColumn>
    <tableColumn id="5" name="priezvisko" dataDxfId="26">
      <calculatedColumnFormula>VLOOKUP(A4,'01.kolo prezentácia'!$A$2:$G$143,3,FALSE)</calculatedColumnFormula>
    </tableColumn>
    <tableColumn id="6" name="klub/mesto" dataDxfId="25">
      <calculatedColumnFormula>VLOOKUP(A4,'01.kolo prezentácia'!$A$2:$G$143,4,FALSE)</calculatedColumnFormula>
    </tableColumn>
    <tableColumn id="7" name="ročník" dataDxfId="24">
      <calculatedColumnFormula>VLOOKUP(A4,'01.kolo prezentácia'!$A$2:$G$143,5,FALSE)</calculatedColumnFormula>
    </tableColumn>
    <tableColumn id="8" name="KAT" dataDxfId="23">
      <calculatedColumnFormula>VLOOKUP(A4,'01.kolo prezentácia'!$A$2:$G$143,7,FALSE)</calculatedColumnFormula>
    </tableColumn>
    <tableColumn id="9" name="čas v cieli" dataDxfId="22">
      <calculatedColumnFormula>VLOOKUP(Tabuľka5[[#This Row],[štartovné číslo]],'01.kolo stopky'!A:C,3,FALSE)</calculatedColumnFormula>
    </tableColumn>
    <tableColumn id="10" name="ᴓ čas na 1000m" dataDxfId="21">
      <calculatedColumnFormula>I4/$Y$3</calculatedColumnFormula>
    </tableColumn>
    <tableColumn id="11" name="strata na víťaza" dataDxfId="20">
      <calculatedColumnFormula>I4-$Z$3</calculatedColumnFormula>
    </tableColumn>
    <tableColumn id="12" name="body 1.kolo" dataDxfId="19"/>
    <tableColumn id="13" name="body 2.kolo" dataDxfId="18"/>
    <tableColumn id="14" name="body 3.kolo" dataDxfId="17"/>
    <tableColumn id="15" name="body 4.kolo" dataDxfId="16"/>
    <tableColumn id="16" name="body 5.kolo" dataDxfId="15"/>
    <tableColumn id="17" name="body 6.kolo" dataDxfId="14"/>
    <tableColumn id="18" name="body 7.kolo" dataDxfId="13"/>
    <tableColumn id="19" name="body 8.kolo" dataDxfId="12"/>
    <tableColumn id="20" name="body 9.kolo" dataDxfId="11"/>
    <tableColumn id="21" name="body 10.kolo" dataDxfId="10"/>
    <tableColumn id="22" name="body BBL" dataDxfId="9">
      <calculatedColumnFormula>SUM(L4:U4)</calculatedColumnFormula>
    </tableColumn>
  </tableColumns>
  <tableStyleInfo name="TableStyleDark9" showFirstColumn="0" showLastColumn="0" showRowStripes="1" showColumnStripes="0"/>
</table>
</file>

<file path=xl/tables/table4.xml><?xml version="1.0" encoding="utf-8"?>
<table xmlns="http://schemas.openxmlformats.org/spreadsheetml/2006/main" id="1" name="Tabuľka1" displayName="Tabuľka1" ref="B2:D10" totalsRowShown="0" headerRowDxfId="8" dataDxfId="7">
  <autoFilter ref="B2:D10"/>
  <tableColumns count="3">
    <tableColumn id="1" name="Kategórie" dataDxfId="6"/>
    <tableColumn id="2" name="Od " dataDxfId="5"/>
    <tableColumn id="3" name="Do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2" name="Tabuľka2" displayName="Tabuľka2" ref="F2:G102" totalsRowShown="0" headerRowDxfId="3" dataDxfId="2">
  <autoFilter ref="F2:G102"/>
  <tableColumns count="2">
    <tableColumn id="1" name="Poradie" dataDxfId="1"/>
    <tableColumn id="2" name="Počet bodov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3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9.7109375" style="3" customWidth="1"/>
    <col min="2" max="2" width="11" style="5" bestFit="1" customWidth="1"/>
    <col min="3" max="3" width="22" style="5" bestFit="1" customWidth="1"/>
    <col min="4" max="4" width="46.7109375" style="5" customWidth="1"/>
    <col min="5" max="5" width="6.5703125" style="3" bestFit="1" customWidth="1"/>
    <col min="6" max="6" width="8.7109375" style="3" bestFit="1" customWidth="1"/>
    <col min="7" max="7" width="7.7109375" style="5" bestFit="1" customWidth="1"/>
    <col min="8" max="8" width="33.85546875" style="5" customWidth="1"/>
    <col min="9" max="9" width="23.7109375" style="5" bestFit="1" customWidth="1"/>
    <col min="10" max="10" width="9.140625" style="9"/>
    <col min="11" max="11" width="15.140625" style="9" bestFit="1" customWidth="1"/>
    <col min="12" max="14" width="9.140625" style="9"/>
    <col min="15" max="15" width="15.140625" style="9" bestFit="1" customWidth="1"/>
    <col min="16" max="16384" width="9.140625" style="9"/>
  </cols>
  <sheetData>
    <row r="1" spans="1:17" s="8" customFormat="1" ht="39.950000000000003" customHeight="1" x14ac:dyDescent="0.25">
      <c r="A1" s="49" t="s">
        <v>0</v>
      </c>
      <c r="B1" s="49" t="s">
        <v>1</v>
      </c>
      <c r="C1" s="49" t="s">
        <v>2</v>
      </c>
      <c r="D1" s="49" t="s">
        <v>14</v>
      </c>
      <c r="E1" s="49" t="s">
        <v>3</v>
      </c>
      <c r="F1" s="49" t="s">
        <v>265</v>
      </c>
      <c r="G1" s="49" t="s">
        <v>4</v>
      </c>
      <c r="H1" s="49" t="s">
        <v>275</v>
      </c>
      <c r="I1" s="49" t="s">
        <v>276</v>
      </c>
      <c r="K1" s="8" t="s">
        <v>252</v>
      </c>
      <c r="L1" s="8" t="s">
        <v>254</v>
      </c>
      <c r="M1" s="8" t="s">
        <v>255</v>
      </c>
      <c r="O1" s="8" t="s">
        <v>252</v>
      </c>
      <c r="P1" s="8" t="s">
        <v>254</v>
      </c>
      <c r="Q1" s="8" t="s">
        <v>255</v>
      </c>
    </row>
    <row r="2" spans="1:17" x14ac:dyDescent="0.25">
      <c r="A2" s="3">
        <v>1</v>
      </c>
      <c r="B2" s="5" t="s">
        <v>29</v>
      </c>
      <c r="C2" s="5" t="s">
        <v>30</v>
      </c>
      <c r="D2" s="5" t="str">
        <f t="shared" ref="D2:D33" si="0">TRIM(CONCATENATE(H2," ",I2))</f>
        <v>Bánovce nad Bebravou</v>
      </c>
      <c r="E2" s="3">
        <v>1989</v>
      </c>
      <c r="F2" s="3" t="s">
        <v>267</v>
      </c>
      <c r="G2" s="14" t="str">
        <f>IF(F2="m",LOOKUP(E2,Tabuľka14[[Od ]],Tabuľka14[Kategórie]),LOOKUP(E2,Tabuľka145[[Od ]],Tabuľka145[Kategórie]))</f>
        <v>Ženy A</v>
      </c>
      <c r="H2" s="14"/>
      <c r="I2" s="14" t="s">
        <v>91</v>
      </c>
      <c r="K2" s="9" t="s">
        <v>260</v>
      </c>
      <c r="L2" s="9">
        <v>1900</v>
      </c>
      <c r="M2" s="9">
        <v>1954</v>
      </c>
      <c r="O2" s="9" t="s">
        <v>262</v>
      </c>
      <c r="P2" s="9">
        <v>1900</v>
      </c>
      <c r="Q2" s="9">
        <v>1974</v>
      </c>
    </row>
    <row r="3" spans="1:17" x14ac:dyDescent="0.25">
      <c r="A3" s="3">
        <v>2</v>
      </c>
      <c r="B3" s="5" t="s">
        <v>132</v>
      </c>
      <c r="C3" s="5" t="s">
        <v>242</v>
      </c>
      <c r="D3" s="5" t="str">
        <f t="shared" si="0"/>
        <v>Horné Ozorovce</v>
      </c>
      <c r="E3" s="3">
        <v>1987</v>
      </c>
      <c r="F3" s="3" t="s">
        <v>266</v>
      </c>
      <c r="G3" s="14" t="str">
        <f>IF(F3="m",LOOKUP(E3,Tabuľka14[[Od ]],Tabuľka14[Kategórie]),LOOKUP(E3,Tabuľka145[[Od ]],Tabuľka145[Kategórie]))</f>
        <v>Muži A</v>
      </c>
      <c r="H3" s="14"/>
      <c r="I3" s="14" t="s">
        <v>243</v>
      </c>
      <c r="K3" s="9" t="s">
        <v>259</v>
      </c>
      <c r="L3" s="9">
        <v>1955</v>
      </c>
      <c r="M3" s="9">
        <v>1964</v>
      </c>
      <c r="O3" s="9" t="s">
        <v>261</v>
      </c>
      <c r="P3" s="9">
        <v>1975</v>
      </c>
      <c r="Q3" s="9">
        <v>1999</v>
      </c>
    </row>
    <row r="4" spans="1:17" x14ac:dyDescent="0.25">
      <c r="A4" s="3">
        <v>3</v>
      </c>
      <c r="B4" s="5" t="s">
        <v>11</v>
      </c>
      <c r="C4" s="5" t="s">
        <v>136</v>
      </c>
      <c r="D4" s="5" t="str">
        <f t="shared" si="0"/>
        <v>ATLANTICA SportAction Bánovce nad Bebravou</v>
      </c>
      <c r="E4" s="3">
        <v>1970</v>
      </c>
      <c r="F4" s="3" t="s">
        <v>266</v>
      </c>
      <c r="G4" s="14" t="str">
        <f>IF(F4="m",LOOKUP(E4,Tabuľka14[[Od ]],Tabuľka14[Kategórie]),LOOKUP(E4,Tabuľka145[[Od ]],Tabuľka145[Kategórie]))</f>
        <v>Muži C</v>
      </c>
      <c r="H4" s="14" t="s">
        <v>277</v>
      </c>
      <c r="I4" s="14" t="s">
        <v>91</v>
      </c>
      <c r="K4" s="9" t="s">
        <v>258</v>
      </c>
      <c r="L4" s="9">
        <v>1965</v>
      </c>
      <c r="M4" s="9">
        <v>1974</v>
      </c>
      <c r="O4" s="9" t="s">
        <v>256</v>
      </c>
      <c r="P4" s="9">
        <v>2000</v>
      </c>
      <c r="Q4" s="9">
        <v>2014</v>
      </c>
    </row>
    <row r="5" spans="1:17" x14ac:dyDescent="0.25">
      <c r="A5" s="3">
        <v>4</v>
      </c>
      <c r="B5" s="5" t="s">
        <v>146</v>
      </c>
      <c r="C5" s="5" t="s">
        <v>136</v>
      </c>
      <c r="D5" s="5" t="str">
        <f t="shared" si="0"/>
        <v>LKW Komponenten Bánovce nad Bebravou</v>
      </c>
      <c r="E5" s="3">
        <v>1973</v>
      </c>
      <c r="F5" s="3" t="s">
        <v>266</v>
      </c>
      <c r="G5" s="14" t="str">
        <f>IF(F5="m",LOOKUP(E5,Tabuľka14[[Od ]],Tabuľka14[Kategórie]),LOOKUP(E5,Tabuľka145[[Od ]],Tabuľka145[Kategórie]))</f>
        <v>Muži C</v>
      </c>
      <c r="H5" s="14" t="s">
        <v>503</v>
      </c>
      <c r="I5" s="14" t="s">
        <v>91</v>
      </c>
      <c r="K5" s="9" t="s">
        <v>257</v>
      </c>
      <c r="L5" s="9">
        <v>1975</v>
      </c>
      <c r="M5" s="9">
        <v>1984</v>
      </c>
    </row>
    <row r="6" spans="1:17" x14ac:dyDescent="0.25">
      <c r="A6" s="3">
        <v>5</v>
      </c>
      <c r="B6" s="5" t="s">
        <v>108</v>
      </c>
      <c r="C6" s="5" t="s">
        <v>107</v>
      </c>
      <c r="D6" s="5" t="str">
        <f t="shared" si="0"/>
        <v>Dubnica nad Váhom</v>
      </c>
      <c r="E6" s="3">
        <v>1966</v>
      </c>
      <c r="F6" s="3" t="s">
        <v>266</v>
      </c>
      <c r="G6" s="14" t="str">
        <f>IF(F6="m",LOOKUP(E6,Tabuľka14[[Od ]],Tabuľka14[Kategórie]),LOOKUP(E6,Tabuľka145[[Od ]],Tabuľka145[Kategórie]))</f>
        <v>Muži C</v>
      </c>
      <c r="H6" s="14"/>
      <c r="I6" s="14" t="s">
        <v>98</v>
      </c>
      <c r="K6" s="9" t="s">
        <v>253</v>
      </c>
      <c r="L6" s="9">
        <v>1985</v>
      </c>
      <c r="M6" s="9">
        <v>1999</v>
      </c>
    </row>
    <row r="7" spans="1:17" x14ac:dyDescent="0.25">
      <c r="A7" s="3">
        <v>6</v>
      </c>
      <c r="B7" s="5" t="s">
        <v>504</v>
      </c>
      <c r="C7" s="5" t="s">
        <v>505</v>
      </c>
      <c r="D7" s="5" t="str">
        <f t="shared" si="0"/>
        <v>Bánovce nad Bebravou</v>
      </c>
      <c r="E7" s="3">
        <v>1990</v>
      </c>
      <c r="F7" s="3" t="s">
        <v>266</v>
      </c>
      <c r="G7" s="14" t="str">
        <f>IF(F7="m",LOOKUP(E7,Tabuľka14[[Od ]],Tabuľka14[Kategórie]),LOOKUP(E7,Tabuľka145[[Od ]],Tabuľka145[Kategórie]))</f>
        <v>Muži A</v>
      </c>
      <c r="H7" s="14"/>
      <c r="I7" s="14" t="s">
        <v>91</v>
      </c>
      <c r="K7" s="9" t="s">
        <v>256</v>
      </c>
      <c r="L7" s="9">
        <v>2000</v>
      </c>
      <c r="M7" s="9">
        <v>2014</v>
      </c>
    </row>
    <row r="8" spans="1:17" x14ac:dyDescent="0.25">
      <c r="A8" s="3">
        <v>7</v>
      </c>
      <c r="B8" s="5" t="s">
        <v>132</v>
      </c>
      <c r="C8" s="5" t="s">
        <v>506</v>
      </c>
      <c r="D8" s="5" t="str">
        <f t="shared" si="0"/>
        <v>Bánovce nad Bebravou</v>
      </c>
      <c r="E8" s="3">
        <v>1988</v>
      </c>
      <c r="F8" s="3" t="s">
        <v>266</v>
      </c>
      <c r="G8" s="14" t="str">
        <f>IF(F8="m",LOOKUP(E8,Tabuľka14[[Od ]],Tabuľka14[Kategórie]),LOOKUP(E8,Tabuľka145[[Od ]],Tabuľka145[Kategórie]))</f>
        <v>Muži A</v>
      </c>
      <c r="H8" s="14"/>
      <c r="I8" s="14" t="s">
        <v>91</v>
      </c>
    </row>
    <row r="9" spans="1:17" x14ac:dyDescent="0.25">
      <c r="A9" s="3">
        <v>8</v>
      </c>
      <c r="B9" s="5" t="s">
        <v>137</v>
      </c>
      <c r="C9" s="5" t="s">
        <v>507</v>
      </c>
      <c r="D9" s="5" t="str">
        <f t="shared" si="0"/>
        <v>Bánovce nad Bebravou</v>
      </c>
      <c r="E9" s="3">
        <v>1983</v>
      </c>
      <c r="F9" s="3" t="s">
        <v>267</v>
      </c>
      <c r="G9" s="14" t="str">
        <f>IF(F9="m",LOOKUP(E9,Tabuľka14[[Od ]],Tabuľka14[Kategórie]),LOOKUP(E9,Tabuľka145[[Od ]],Tabuľka145[Kategórie]))</f>
        <v>Ženy A</v>
      </c>
      <c r="H9" s="14"/>
      <c r="I9" s="14" t="s">
        <v>91</v>
      </c>
    </row>
    <row r="10" spans="1:17" x14ac:dyDescent="0.25">
      <c r="A10" s="3">
        <v>9</v>
      </c>
      <c r="B10" s="5" t="s">
        <v>171</v>
      </c>
      <c r="C10" s="5" t="s">
        <v>508</v>
      </c>
      <c r="D10" s="5" t="str">
        <f t="shared" si="0"/>
        <v>Bánovce nad Bebravou</v>
      </c>
      <c r="E10" s="3">
        <v>1976</v>
      </c>
      <c r="F10" s="3" t="s">
        <v>266</v>
      </c>
      <c r="G10" s="14" t="str">
        <f>IF(F10="m",LOOKUP(E10,Tabuľka14[[Od ]],Tabuľka14[Kategórie]),LOOKUP(E10,Tabuľka145[[Od ]],Tabuľka145[Kategórie]))</f>
        <v>Muži B</v>
      </c>
      <c r="H10" s="14"/>
      <c r="I10" s="14" t="s">
        <v>91</v>
      </c>
    </row>
    <row r="11" spans="1:17" x14ac:dyDescent="0.25">
      <c r="A11" s="3">
        <v>10</v>
      </c>
      <c r="B11" s="5" t="s">
        <v>139</v>
      </c>
      <c r="C11" s="5" t="s">
        <v>138</v>
      </c>
      <c r="D11" s="5" t="str">
        <f t="shared" si="0"/>
        <v>Partizánske</v>
      </c>
      <c r="E11" s="3">
        <v>1977</v>
      </c>
      <c r="F11" s="3" t="s">
        <v>266</v>
      </c>
      <c r="G11" s="14" t="str">
        <f>IF(F11="m",LOOKUP(E11,Tabuľka14[[Od ]],Tabuľka14[Kategórie]),LOOKUP(E11,Tabuľka145[[Od ]],Tabuľka145[Kategórie]))</f>
        <v>Muži B</v>
      </c>
      <c r="H11" s="14"/>
      <c r="I11" s="14" t="s">
        <v>95</v>
      </c>
    </row>
    <row r="12" spans="1:17" x14ac:dyDescent="0.25">
      <c r="A12" s="3">
        <v>11</v>
      </c>
      <c r="B12" s="5" t="s">
        <v>140</v>
      </c>
      <c r="C12" s="5" t="s">
        <v>509</v>
      </c>
      <c r="D12" s="5" t="str">
        <f t="shared" si="0"/>
        <v>Bystričany</v>
      </c>
      <c r="E12" s="3">
        <v>1982</v>
      </c>
      <c r="F12" s="3" t="s">
        <v>266</v>
      </c>
      <c r="G12" s="14" t="str">
        <f>IF(F12="m",LOOKUP(E12,Tabuľka14[[Od ]],Tabuľka14[Kategórie]),LOOKUP(E12,Tabuľka145[[Od ]],Tabuľka145[Kategórie]))</f>
        <v>Muži B</v>
      </c>
      <c r="H12" s="14"/>
      <c r="I12" s="14" t="s">
        <v>510</v>
      </c>
    </row>
    <row r="13" spans="1:17" x14ac:dyDescent="0.25">
      <c r="A13" s="3">
        <v>12</v>
      </c>
      <c r="B13" s="5" t="s">
        <v>6</v>
      </c>
      <c r="C13" s="5" t="s">
        <v>126</v>
      </c>
      <c r="D13" s="5" t="str">
        <f t="shared" si="0"/>
        <v>Veľké Bielice</v>
      </c>
      <c r="E13" s="3">
        <v>1982</v>
      </c>
      <c r="F13" s="3" t="s">
        <v>266</v>
      </c>
      <c r="G13" s="14" t="str">
        <f>IF(F13="m",LOOKUP(E13,Tabuľka14[[Od ]],Tabuľka14[Kategórie]),LOOKUP(E13,Tabuľka145[[Od ]],Tabuľka145[Kategórie]))</f>
        <v>Muži B</v>
      </c>
      <c r="H13" s="14"/>
      <c r="I13" s="14" t="s">
        <v>127</v>
      </c>
    </row>
    <row r="14" spans="1:17" x14ac:dyDescent="0.25">
      <c r="A14" s="3">
        <v>13</v>
      </c>
      <c r="B14" s="5" t="s">
        <v>44</v>
      </c>
      <c r="C14" s="5" t="s">
        <v>45</v>
      </c>
      <c r="D14" s="5" t="str">
        <f t="shared" si="0"/>
        <v>Byttherm Bánovce nad Bebravou</v>
      </c>
      <c r="E14" s="3">
        <v>1970</v>
      </c>
      <c r="F14" s="3" t="s">
        <v>266</v>
      </c>
      <c r="G14" s="14" t="str">
        <f>IF(F14="m",LOOKUP(E14,Tabuľka14[[Od ]],Tabuľka14[Kategórie]),LOOKUP(E14,Tabuľka145[[Od ]],Tabuľka145[Kategórie]))</f>
        <v>Muži C</v>
      </c>
      <c r="H14" s="14" t="s">
        <v>291</v>
      </c>
      <c r="I14" s="14" t="s">
        <v>91</v>
      </c>
    </row>
    <row r="15" spans="1:17" x14ac:dyDescent="0.25">
      <c r="A15" s="3">
        <v>14</v>
      </c>
      <c r="B15" s="5" t="s">
        <v>63</v>
      </c>
      <c r="C15" s="5" t="s">
        <v>149</v>
      </c>
      <c r="D15" s="5" t="str">
        <f t="shared" si="0"/>
        <v>Brezolupy</v>
      </c>
      <c r="E15" s="3">
        <v>1994</v>
      </c>
      <c r="F15" s="3" t="s">
        <v>267</v>
      </c>
      <c r="G15" s="14" t="str">
        <f>IF(F15="m",LOOKUP(E15,Tabuľka14[[Od ]],Tabuľka14[Kategórie]),LOOKUP(E15,Tabuľka145[[Od ]],Tabuľka145[Kategórie]))</f>
        <v>Ženy A</v>
      </c>
      <c r="H15" s="14"/>
      <c r="I15" s="14" t="s">
        <v>46</v>
      </c>
    </row>
    <row r="16" spans="1:17" x14ac:dyDescent="0.25">
      <c r="A16" s="3">
        <v>15</v>
      </c>
      <c r="B16" s="5" t="s">
        <v>249</v>
      </c>
      <c r="C16" s="5" t="s">
        <v>511</v>
      </c>
      <c r="D16" s="5" t="str">
        <f t="shared" si="0"/>
        <v>Bánovce nad Bebravou</v>
      </c>
      <c r="E16" s="3">
        <v>1984</v>
      </c>
      <c r="F16" s="3" t="s">
        <v>267</v>
      </c>
      <c r="G16" s="14" t="str">
        <f>IF(F16="m",LOOKUP(E16,Tabuľka14[[Od ]],Tabuľka14[Kategórie]),LOOKUP(E16,Tabuľka145[[Od ]],Tabuľka145[Kategórie]))</f>
        <v>Ženy A</v>
      </c>
      <c r="H16" s="14"/>
      <c r="I16" s="14" t="s">
        <v>91</v>
      </c>
    </row>
    <row r="17" spans="1:9" x14ac:dyDescent="0.25">
      <c r="A17" s="3">
        <v>16</v>
      </c>
      <c r="B17" s="5" t="s">
        <v>93</v>
      </c>
      <c r="C17" s="5" t="s">
        <v>134</v>
      </c>
      <c r="D17" s="5" t="str">
        <f t="shared" si="0"/>
        <v>Trenčín</v>
      </c>
      <c r="E17" s="3">
        <v>1986</v>
      </c>
      <c r="F17" s="3" t="s">
        <v>266</v>
      </c>
      <c r="G17" s="14" t="str">
        <f>IF(F17="m",LOOKUP(E17,Tabuľka14[[Od ]],Tabuľka14[Kategórie]),LOOKUP(E17,Tabuľka145[[Od ]],Tabuľka145[Kategórie]))</f>
        <v>Muži A</v>
      </c>
      <c r="H17" s="14"/>
      <c r="I17" s="14" t="s">
        <v>23</v>
      </c>
    </row>
    <row r="18" spans="1:9" x14ac:dyDescent="0.25">
      <c r="A18" s="3">
        <v>17</v>
      </c>
      <c r="B18" s="5" t="s">
        <v>49</v>
      </c>
      <c r="C18" s="5" t="s">
        <v>227</v>
      </c>
      <c r="D18" s="5" t="str">
        <f t="shared" si="0"/>
        <v>Trenčín</v>
      </c>
      <c r="E18" s="3">
        <v>1988</v>
      </c>
      <c r="F18" s="3" t="s">
        <v>266</v>
      </c>
      <c r="G18" s="14" t="str">
        <f>IF(F18="m",LOOKUP(E18,Tabuľka14[[Od ]],Tabuľka14[Kategórie]),LOOKUP(E18,Tabuľka145[[Od ]],Tabuľka145[Kategórie]))</f>
        <v>Muži A</v>
      </c>
      <c r="H18" s="14"/>
      <c r="I18" s="14" t="s">
        <v>23</v>
      </c>
    </row>
    <row r="19" spans="1:9" x14ac:dyDescent="0.25">
      <c r="A19" s="3">
        <v>18</v>
      </c>
      <c r="B19" s="5" t="s">
        <v>132</v>
      </c>
      <c r="C19" s="5" t="s">
        <v>133</v>
      </c>
      <c r="D19" s="5" t="str">
        <f t="shared" si="0"/>
        <v>Bánovce nad Bebravou</v>
      </c>
      <c r="E19" s="3">
        <v>1969</v>
      </c>
      <c r="F19" s="3" t="s">
        <v>266</v>
      </c>
      <c r="G19" s="14" t="str">
        <f>IF(F19="m",LOOKUP(E19,Tabuľka14[[Od ]],Tabuľka14[Kategórie]),LOOKUP(E19,Tabuľka145[[Od ]],Tabuľka145[Kategórie]))</f>
        <v>Muži C</v>
      </c>
      <c r="H19" s="14"/>
      <c r="I19" s="14" t="s">
        <v>91</v>
      </c>
    </row>
    <row r="20" spans="1:9" x14ac:dyDescent="0.25">
      <c r="A20" s="3">
        <v>19</v>
      </c>
      <c r="B20" s="5" t="s">
        <v>36</v>
      </c>
      <c r="C20" s="5" t="s">
        <v>112</v>
      </c>
      <c r="D20" s="5" t="str">
        <f t="shared" si="0"/>
        <v>AK Baník Prievidza</v>
      </c>
      <c r="E20" s="3">
        <v>1985</v>
      </c>
      <c r="F20" s="3" t="s">
        <v>267</v>
      </c>
      <c r="G20" s="14" t="str">
        <f>IF(F20="m",LOOKUP(E20,Tabuľka14[[Od ]],Tabuľka14[Kategórie]),LOOKUP(E20,Tabuľka145[[Od ]],Tabuľka145[Kategórie]))</f>
        <v>Ženy A</v>
      </c>
      <c r="H20" s="14" t="s">
        <v>512</v>
      </c>
      <c r="I20" s="14" t="s">
        <v>113</v>
      </c>
    </row>
    <row r="21" spans="1:9" x14ac:dyDescent="0.25">
      <c r="A21" s="3">
        <v>20</v>
      </c>
      <c r="B21" s="5" t="s">
        <v>140</v>
      </c>
      <c r="C21" s="5" t="s">
        <v>163</v>
      </c>
      <c r="D21" s="5" t="str">
        <f t="shared" si="0"/>
        <v>Ostratice</v>
      </c>
      <c r="E21" s="3">
        <v>1972</v>
      </c>
      <c r="F21" s="3" t="s">
        <v>266</v>
      </c>
      <c r="G21" s="14" t="str">
        <f>IF(F21="m",LOOKUP(E21,Tabuľka14[[Od ]],Tabuľka14[Kategórie]),LOOKUP(E21,Tabuľka145[[Od ]],Tabuľka145[Kategórie]))</f>
        <v>Muži C</v>
      </c>
      <c r="H21" s="14"/>
      <c r="I21" s="14" t="s">
        <v>129</v>
      </c>
    </row>
    <row r="22" spans="1:9" x14ac:dyDescent="0.25">
      <c r="A22" s="3">
        <v>21</v>
      </c>
      <c r="B22" s="5" t="s">
        <v>102</v>
      </c>
      <c r="C22" s="5" t="s">
        <v>513</v>
      </c>
      <c r="D22" s="5" t="str">
        <f t="shared" si="0"/>
        <v>Bánovce nad Bebravou</v>
      </c>
      <c r="E22" s="3">
        <v>2000</v>
      </c>
      <c r="F22" s="3" t="s">
        <v>266</v>
      </c>
      <c r="G22" s="14" t="str">
        <f>IF(F22="m",LOOKUP(E22,Tabuľka14[[Od ]],Tabuľka14[Kategórie]),LOOKUP(E22,Tabuľka145[[Od ]],Tabuľka145[Kategórie]))</f>
        <v>HOBBY</v>
      </c>
      <c r="H22" s="14"/>
      <c r="I22" s="14" t="s">
        <v>91</v>
      </c>
    </row>
    <row r="23" spans="1:9" x14ac:dyDescent="0.25">
      <c r="A23" s="3">
        <v>22</v>
      </c>
      <c r="B23" s="5" t="s">
        <v>11</v>
      </c>
      <c r="C23" s="5" t="s">
        <v>514</v>
      </c>
      <c r="D23" s="5" t="str">
        <f t="shared" si="0"/>
        <v>Dvorec</v>
      </c>
      <c r="E23" s="3">
        <v>1985</v>
      </c>
      <c r="F23" s="3" t="s">
        <v>266</v>
      </c>
      <c r="G23" s="14" t="str">
        <f>IF(F23="m",LOOKUP(E23,Tabuľka14[[Od ]],Tabuľka14[Kategórie]),LOOKUP(E23,Tabuľka145[[Od ]],Tabuľka145[Kategórie]))</f>
        <v>Muži A</v>
      </c>
      <c r="H23" s="14"/>
      <c r="I23" s="14" t="s">
        <v>111</v>
      </c>
    </row>
    <row r="24" spans="1:9" x14ac:dyDescent="0.25">
      <c r="A24" s="3">
        <v>23</v>
      </c>
      <c r="B24" s="5" t="s">
        <v>41</v>
      </c>
      <c r="C24" s="5" t="s">
        <v>515</v>
      </c>
      <c r="D24" s="5" t="str">
        <f t="shared" si="0"/>
        <v>Dvorec</v>
      </c>
      <c r="E24" s="3">
        <v>1986</v>
      </c>
      <c r="F24" s="3" t="s">
        <v>266</v>
      </c>
      <c r="G24" s="14" t="str">
        <f>IF(F24="m",LOOKUP(E24,Tabuľka14[[Od ]],Tabuľka14[Kategórie]),LOOKUP(E24,Tabuľka145[[Od ]],Tabuľka145[Kategórie]))</f>
        <v>Muži A</v>
      </c>
      <c r="H24" s="14"/>
      <c r="I24" s="14" t="s">
        <v>111</v>
      </c>
    </row>
    <row r="25" spans="1:9" x14ac:dyDescent="0.25">
      <c r="A25" s="3">
        <v>24</v>
      </c>
      <c r="B25" s="5" t="s">
        <v>516</v>
      </c>
      <c r="C25" s="5" t="s">
        <v>515</v>
      </c>
      <c r="D25" s="5" t="str">
        <f t="shared" si="0"/>
        <v>Dvorec</v>
      </c>
      <c r="E25" s="3">
        <v>1984</v>
      </c>
      <c r="F25" s="3" t="s">
        <v>266</v>
      </c>
      <c r="G25" s="14" t="str">
        <f>IF(F25="m",LOOKUP(E25,Tabuľka14[[Od ]],Tabuľka14[Kategórie]),LOOKUP(E25,Tabuľka145[[Od ]],Tabuľka145[Kategórie]))</f>
        <v>Muži B</v>
      </c>
      <c r="H25" s="14"/>
      <c r="I25" s="14" t="s">
        <v>111</v>
      </c>
    </row>
    <row r="26" spans="1:9" x14ac:dyDescent="0.25">
      <c r="A26" s="3">
        <v>25</v>
      </c>
      <c r="B26" s="5" t="s">
        <v>517</v>
      </c>
      <c r="C26" s="5" t="s">
        <v>518</v>
      </c>
      <c r="D26" s="5" t="str">
        <f t="shared" si="0"/>
        <v>Bánovce nad Bebravou</v>
      </c>
      <c r="E26" s="3">
        <v>1986</v>
      </c>
      <c r="F26" s="3" t="s">
        <v>266</v>
      </c>
      <c r="G26" s="14" t="str">
        <f>IF(F26="m",LOOKUP(E26,Tabuľka14[[Od ]],Tabuľka14[Kategórie]),LOOKUP(E26,Tabuľka145[[Od ]],Tabuľka145[Kategórie]))</f>
        <v>Muži A</v>
      </c>
      <c r="H26" s="14"/>
      <c r="I26" s="14" t="s">
        <v>91</v>
      </c>
    </row>
    <row r="27" spans="1:9" x14ac:dyDescent="0.25">
      <c r="A27" s="3">
        <v>26</v>
      </c>
      <c r="B27" s="5" t="s">
        <v>132</v>
      </c>
      <c r="C27" s="5" t="s">
        <v>519</v>
      </c>
      <c r="D27" s="5" t="str">
        <f t="shared" si="0"/>
        <v>Chynorany</v>
      </c>
      <c r="E27" s="3">
        <v>1987</v>
      </c>
      <c r="F27" s="3" t="s">
        <v>266</v>
      </c>
      <c r="G27" s="14" t="str">
        <f>IF(F27="m",LOOKUP(E27,Tabuľka14[[Od ]],Tabuľka14[Kategórie]),LOOKUP(E27,Tabuľka145[[Od ]],Tabuľka145[Kategórie]))</f>
        <v>Muži A</v>
      </c>
      <c r="H27" s="14"/>
      <c r="I27" s="14" t="s">
        <v>520</v>
      </c>
    </row>
    <row r="28" spans="1:9" x14ac:dyDescent="0.25">
      <c r="A28" s="3">
        <v>27</v>
      </c>
      <c r="B28" s="5" t="s">
        <v>521</v>
      </c>
      <c r="C28" s="5" t="s">
        <v>522</v>
      </c>
      <c r="D28" s="5" t="str">
        <f t="shared" si="0"/>
        <v>Bánovce nad Bebravou</v>
      </c>
      <c r="E28" s="3">
        <v>1986</v>
      </c>
      <c r="F28" s="3" t="s">
        <v>266</v>
      </c>
      <c r="G28" s="14" t="str">
        <f>IF(F28="m",LOOKUP(E28,Tabuľka14[[Od ]],Tabuľka14[Kategórie]),LOOKUP(E28,Tabuľka145[[Od ]],Tabuľka145[Kategórie]))</f>
        <v>Muži A</v>
      </c>
      <c r="H28" s="14"/>
      <c r="I28" s="14" t="s">
        <v>91</v>
      </c>
    </row>
    <row r="29" spans="1:9" x14ac:dyDescent="0.25">
      <c r="A29" s="3">
        <v>28</v>
      </c>
      <c r="B29" s="5" t="s">
        <v>523</v>
      </c>
      <c r="C29" s="5" t="s">
        <v>524</v>
      </c>
      <c r="D29" s="5" t="str">
        <f t="shared" si="0"/>
        <v>Bánovce nad Bebravou</v>
      </c>
      <c r="E29" s="3">
        <v>1992</v>
      </c>
      <c r="F29" s="3" t="s">
        <v>266</v>
      </c>
      <c r="G29" s="14" t="str">
        <f>IF(F29="m",LOOKUP(E29,Tabuľka14[[Od ]],Tabuľka14[Kategórie]),LOOKUP(E29,Tabuľka145[[Od ]],Tabuľka145[Kategórie]))</f>
        <v>Muži A</v>
      </c>
      <c r="H29" s="14"/>
      <c r="I29" s="14" t="s">
        <v>91</v>
      </c>
    </row>
    <row r="30" spans="1:9" x14ac:dyDescent="0.25">
      <c r="A30" s="3">
        <v>29</v>
      </c>
      <c r="B30" s="5" t="s">
        <v>132</v>
      </c>
      <c r="C30" s="5" t="s">
        <v>525</v>
      </c>
      <c r="D30" s="5" t="str">
        <f t="shared" si="0"/>
        <v>Martin</v>
      </c>
      <c r="E30" s="3">
        <v>1973</v>
      </c>
      <c r="F30" s="3" t="s">
        <v>266</v>
      </c>
      <c r="G30" s="14" t="str">
        <f>IF(F30="m",LOOKUP(E30,Tabuľka14[[Od ]],Tabuľka14[Kategórie]),LOOKUP(E30,Tabuľka145[[Od ]],Tabuľka145[Kategórie]))</f>
        <v>Muži C</v>
      </c>
      <c r="H30" s="14"/>
      <c r="I30" s="14" t="s">
        <v>145</v>
      </c>
    </row>
    <row r="31" spans="1:9" x14ac:dyDescent="0.25">
      <c r="A31" s="3">
        <v>30</v>
      </c>
      <c r="B31" s="5" t="s">
        <v>523</v>
      </c>
      <c r="C31" s="5" t="s">
        <v>526</v>
      </c>
      <c r="D31" s="5" t="str">
        <f t="shared" si="0"/>
        <v>Dubnica nad Váhom</v>
      </c>
      <c r="E31" s="3">
        <v>1971</v>
      </c>
      <c r="F31" s="3" t="s">
        <v>267</v>
      </c>
      <c r="G31" s="14" t="str">
        <f>IF(F31="m",LOOKUP(E31,Tabuľka14[[Od ]],Tabuľka14[Kategórie]),LOOKUP(E31,Tabuľka145[[Od ]],Tabuľka145[Kategórie]))</f>
        <v>Ženy B</v>
      </c>
      <c r="H31" s="14"/>
      <c r="I31" s="14" t="s">
        <v>98</v>
      </c>
    </row>
    <row r="32" spans="1:9" x14ac:dyDescent="0.25">
      <c r="A32" s="3">
        <v>31</v>
      </c>
      <c r="B32" s="5" t="s">
        <v>528</v>
      </c>
      <c r="C32" s="5" t="s">
        <v>527</v>
      </c>
      <c r="D32" s="5" t="str">
        <f t="shared" si="0"/>
        <v>Dubnica nad Váhom</v>
      </c>
      <c r="E32" s="3">
        <v>1975</v>
      </c>
      <c r="F32" s="3" t="s">
        <v>267</v>
      </c>
      <c r="G32" s="14" t="str">
        <f>IF(F32="m",LOOKUP(E32,Tabuľka14[[Od ]],Tabuľka14[Kategórie]),LOOKUP(E32,Tabuľka145[[Od ]],Tabuľka145[Kategórie]))</f>
        <v>Ženy A</v>
      </c>
      <c r="H32" s="14"/>
      <c r="I32" s="14" t="s">
        <v>98</v>
      </c>
    </row>
    <row r="33" spans="1:9" x14ac:dyDescent="0.25">
      <c r="A33" s="3">
        <v>32</v>
      </c>
      <c r="B33" s="5" t="s">
        <v>296</v>
      </c>
      <c r="C33" s="5" t="s">
        <v>529</v>
      </c>
      <c r="D33" s="5" t="str">
        <f t="shared" si="0"/>
        <v>Dubnica nad Váhom</v>
      </c>
      <c r="E33" s="3">
        <v>1972</v>
      </c>
      <c r="F33" s="3" t="s">
        <v>267</v>
      </c>
      <c r="G33" s="14" t="str">
        <f>IF(F33="m",LOOKUP(E33,Tabuľka14[[Od ]],Tabuľka14[Kategórie]),LOOKUP(E33,Tabuľka145[[Od ]],Tabuľka145[Kategórie]))</f>
        <v>Ženy B</v>
      </c>
      <c r="H33" s="14"/>
      <c r="I33" s="14" t="s">
        <v>98</v>
      </c>
    </row>
    <row r="34" spans="1:9" x14ac:dyDescent="0.25">
      <c r="A34" s="3">
        <v>33</v>
      </c>
      <c r="B34" s="5" t="s">
        <v>531</v>
      </c>
      <c r="C34" s="5" t="s">
        <v>530</v>
      </c>
      <c r="D34" s="5" t="str">
        <f t="shared" ref="D34:D65" si="1">TRIM(CONCATENATE(H34," ",I34))</f>
        <v>Dubnica nad Váhom</v>
      </c>
      <c r="E34" s="3">
        <v>1975</v>
      </c>
      <c r="F34" s="3" t="s">
        <v>267</v>
      </c>
      <c r="G34" s="14" t="str">
        <f>IF(F34="m",LOOKUP(E34,Tabuľka14[[Od ]],Tabuľka14[Kategórie]),LOOKUP(E34,Tabuľka145[[Od ]],Tabuľka145[Kategórie]))</f>
        <v>Ženy A</v>
      </c>
      <c r="H34" s="14"/>
      <c r="I34" s="14" t="s">
        <v>98</v>
      </c>
    </row>
    <row r="35" spans="1:9" x14ac:dyDescent="0.25">
      <c r="A35" s="3">
        <v>34</v>
      </c>
      <c r="B35" s="5" t="s">
        <v>516</v>
      </c>
      <c r="C35" s="5" t="s">
        <v>532</v>
      </c>
      <c r="D35" s="5" t="str">
        <f t="shared" si="1"/>
        <v>Drietoma</v>
      </c>
      <c r="E35" s="3">
        <v>1965</v>
      </c>
      <c r="F35" s="3" t="s">
        <v>266</v>
      </c>
      <c r="G35" s="14" t="str">
        <f>IF(F35="m",LOOKUP(E35,Tabuľka14[[Od ]],Tabuľka14[Kategórie]),LOOKUP(E35,Tabuľka145[[Od ]],Tabuľka145[Kategórie]))</f>
        <v>Muži C</v>
      </c>
      <c r="H35" s="14"/>
      <c r="I35" s="14" t="s">
        <v>533</v>
      </c>
    </row>
    <row r="36" spans="1:9" x14ac:dyDescent="0.25">
      <c r="A36" s="3">
        <v>35</v>
      </c>
      <c r="B36" s="5" t="s">
        <v>11</v>
      </c>
      <c r="C36" s="5" t="s">
        <v>534</v>
      </c>
      <c r="D36" s="5" t="str">
        <f t="shared" si="1"/>
        <v>Trenčianske Stankovce</v>
      </c>
      <c r="E36" s="3">
        <v>1979</v>
      </c>
      <c r="F36" s="3" t="s">
        <v>266</v>
      </c>
      <c r="G36" s="14" t="str">
        <f>IF(F36="m",LOOKUP(E36,Tabuľka14[[Od ]],Tabuľka14[Kategórie]),LOOKUP(E36,Tabuľka145[[Od ]],Tabuľka145[Kategórie]))</f>
        <v>Muži B</v>
      </c>
      <c r="H36" s="14"/>
      <c r="I36" s="14" t="s">
        <v>535</v>
      </c>
    </row>
    <row r="37" spans="1:9" x14ac:dyDescent="0.25">
      <c r="A37" s="3">
        <v>36</v>
      </c>
      <c r="B37" s="5" t="s">
        <v>93</v>
      </c>
      <c r="C37" s="5" t="s">
        <v>536</v>
      </c>
      <c r="D37" s="5" t="str">
        <f t="shared" si="1"/>
        <v>Bierovce</v>
      </c>
      <c r="E37" s="3">
        <v>1980</v>
      </c>
      <c r="F37" s="3" t="s">
        <v>266</v>
      </c>
      <c r="G37" s="14" t="str">
        <f>IF(F37="m",LOOKUP(E37,Tabuľka14[[Od ]],Tabuľka14[Kategórie]),LOOKUP(E37,Tabuľka145[[Od ]],Tabuľka145[Kategórie]))</f>
        <v>Muži B</v>
      </c>
      <c r="H37" s="14"/>
      <c r="I37" s="14" t="s">
        <v>537</v>
      </c>
    </row>
    <row r="38" spans="1:9" x14ac:dyDescent="0.25">
      <c r="A38" s="3">
        <v>37</v>
      </c>
      <c r="B38" s="5" t="s">
        <v>521</v>
      </c>
      <c r="C38" s="5" t="s">
        <v>538</v>
      </c>
      <c r="D38" s="5" t="str">
        <f t="shared" si="1"/>
        <v>VKP Bánovce nad Bebravou</v>
      </c>
      <c r="E38" s="3">
        <v>1989</v>
      </c>
      <c r="F38" s="3" t="s">
        <v>266</v>
      </c>
      <c r="G38" s="14" t="str">
        <f>IF(F38="m",LOOKUP(E38,Tabuľka14[[Od ]],Tabuľka14[Kategórie]),LOOKUP(E38,Tabuľka145[[Od ]],Tabuľka145[Kategórie]))</f>
        <v>Muži A</v>
      </c>
      <c r="H38" s="14" t="s">
        <v>539</v>
      </c>
      <c r="I38" s="14" t="s">
        <v>91</v>
      </c>
    </row>
    <row r="39" spans="1:9" x14ac:dyDescent="0.25">
      <c r="A39" s="3">
        <v>38</v>
      </c>
      <c r="B39" s="5" t="s">
        <v>7</v>
      </c>
      <c r="C39" s="5" t="s">
        <v>538</v>
      </c>
      <c r="D39" s="5" t="str">
        <f t="shared" si="1"/>
        <v>VKP Bánovce nad Bebravou</v>
      </c>
      <c r="E39" s="3">
        <v>1979</v>
      </c>
      <c r="F39" s="3" t="s">
        <v>266</v>
      </c>
      <c r="G39" s="14" t="str">
        <f>IF(F39="m",LOOKUP(E39,Tabuľka14[[Od ]],Tabuľka14[Kategórie]),LOOKUP(E39,Tabuľka145[[Od ]],Tabuľka145[Kategórie]))</f>
        <v>Muži B</v>
      </c>
      <c r="H39" s="14" t="s">
        <v>539</v>
      </c>
      <c r="I39" s="14" t="s">
        <v>91</v>
      </c>
    </row>
    <row r="40" spans="1:9" x14ac:dyDescent="0.25">
      <c r="A40" s="3">
        <v>39</v>
      </c>
      <c r="B40" s="5" t="s">
        <v>171</v>
      </c>
      <c r="C40" s="5" t="s">
        <v>540</v>
      </c>
      <c r="D40" s="5" t="str">
        <f t="shared" si="1"/>
        <v>Trenčín</v>
      </c>
      <c r="E40" s="3">
        <v>1982</v>
      </c>
      <c r="F40" s="3" t="s">
        <v>266</v>
      </c>
      <c r="G40" s="14" t="str">
        <f>IF(F40="m",LOOKUP(E40,Tabuľka14[[Od ]],Tabuľka14[Kategórie]),LOOKUP(E40,Tabuľka145[[Od ]],Tabuľka145[Kategórie]))</f>
        <v>Muži B</v>
      </c>
      <c r="H40" s="14"/>
      <c r="I40" s="14" t="s">
        <v>23</v>
      </c>
    </row>
    <row r="41" spans="1:9" x14ac:dyDescent="0.25">
      <c r="A41" s="3">
        <v>40</v>
      </c>
      <c r="B41" s="5" t="s">
        <v>62</v>
      </c>
      <c r="C41" s="5" t="s">
        <v>94</v>
      </c>
      <c r="D41" s="5" t="str">
        <f t="shared" si="1"/>
        <v>Trenčín</v>
      </c>
      <c r="E41" s="3">
        <v>1983</v>
      </c>
      <c r="F41" s="3" t="s">
        <v>266</v>
      </c>
      <c r="G41" s="14" t="str">
        <f>IF(F41="m",LOOKUP(E41,Tabuľka14[[Od ]],Tabuľka14[Kategórie]),LOOKUP(E41,Tabuľka145[[Od ]],Tabuľka145[Kategórie]))</f>
        <v>Muži B</v>
      </c>
      <c r="H41" s="14"/>
      <c r="I41" s="14" t="s">
        <v>23</v>
      </c>
    </row>
    <row r="42" spans="1:9" x14ac:dyDescent="0.25">
      <c r="A42" s="3">
        <v>41</v>
      </c>
      <c r="B42" s="5" t="s">
        <v>99</v>
      </c>
      <c r="C42" s="5" t="s">
        <v>100</v>
      </c>
      <c r="D42" s="5" t="str">
        <f t="shared" si="1"/>
        <v>Dubnica nad Váhom</v>
      </c>
      <c r="E42" s="3">
        <v>1965</v>
      </c>
      <c r="F42" s="3" t="s">
        <v>267</v>
      </c>
      <c r="G42" s="14" t="str">
        <f>IF(F42="m",LOOKUP(E42,Tabuľka14[[Od ]],Tabuľka14[Kategórie]),LOOKUP(E42,Tabuľka145[[Od ]],Tabuľka145[Kategórie]))</f>
        <v>Ženy B</v>
      </c>
      <c r="H42" s="14"/>
      <c r="I42" s="14" t="s">
        <v>98</v>
      </c>
    </row>
    <row r="43" spans="1:9" x14ac:dyDescent="0.25">
      <c r="A43" s="3">
        <v>42</v>
      </c>
      <c r="B43" s="5" t="s">
        <v>97</v>
      </c>
      <c r="C43" s="5" t="s">
        <v>96</v>
      </c>
      <c r="D43" s="5" t="str">
        <f t="shared" si="1"/>
        <v>Dubnica nad Váhom</v>
      </c>
      <c r="E43" s="3">
        <v>1967</v>
      </c>
      <c r="F43" s="3" t="s">
        <v>266</v>
      </c>
      <c r="G43" s="14" t="str">
        <f>IF(F43="m",LOOKUP(E43,Tabuľka14[[Od ]],Tabuľka14[Kategórie]),LOOKUP(E43,Tabuľka145[[Od ]],Tabuľka145[Kategórie]))</f>
        <v>Muži C</v>
      </c>
      <c r="H43" s="14"/>
      <c r="I43" s="14" t="s">
        <v>98</v>
      </c>
    </row>
    <row r="44" spans="1:9" x14ac:dyDescent="0.25">
      <c r="A44" s="3">
        <v>43</v>
      </c>
      <c r="B44" s="5" t="s">
        <v>5</v>
      </c>
      <c r="C44" s="5" t="s">
        <v>40</v>
      </c>
      <c r="D44" s="5" t="str">
        <f t="shared" si="1"/>
        <v>Čierna Lehota</v>
      </c>
      <c r="E44" s="3">
        <v>1942</v>
      </c>
      <c r="F44" s="3" t="s">
        <v>266</v>
      </c>
      <c r="G44" s="14" t="str">
        <f>IF(F44="m",LOOKUP(E44,Tabuľka14[[Od ]],Tabuľka14[Kategórie]),LOOKUP(E44,Tabuľka145[[Od ]],Tabuľka145[Kategórie]))</f>
        <v>Muži E</v>
      </c>
      <c r="H44" s="14"/>
      <c r="I44" s="14" t="s">
        <v>55</v>
      </c>
    </row>
    <row r="45" spans="1:9" x14ac:dyDescent="0.25">
      <c r="A45" s="3">
        <v>44</v>
      </c>
      <c r="B45" s="5" t="s">
        <v>24</v>
      </c>
      <c r="C45" s="5" t="s">
        <v>25</v>
      </c>
      <c r="D45" s="5" t="str">
        <f t="shared" si="1"/>
        <v>Trenčín</v>
      </c>
      <c r="E45" s="3">
        <v>1944</v>
      </c>
      <c r="F45" s="3" t="s">
        <v>266</v>
      </c>
      <c r="G45" s="14" t="str">
        <f>IF(F45="m",LOOKUP(E45,Tabuľka14[[Od ]],Tabuľka14[Kategórie]),LOOKUP(E45,Tabuľka145[[Od ]],Tabuľka145[Kategórie]))</f>
        <v>Muži E</v>
      </c>
      <c r="H45" s="14"/>
      <c r="I45" s="14" t="s">
        <v>23</v>
      </c>
    </row>
    <row r="46" spans="1:9" x14ac:dyDescent="0.25">
      <c r="A46" s="3">
        <v>45</v>
      </c>
      <c r="B46" s="5" t="s">
        <v>41</v>
      </c>
      <c r="C46" s="5" t="s">
        <v>42</v>
      </c>
      <c r="D46" s="5" t="str">
        <f t="shared" si="1"/>
        <v>xRoad Bánovce nad Bebravou</v>
      </c>
      <c r="E46" s="3">
        <v>1950</v>
      </c>
      <c r="F46" s="3" t="s">
        <v>266</v>
      </c>
      <c r="G46" s="14" t="str">
        <f>IF(F46="m",LOOKUP(E46,Tabuľka14[[Od ]],Tabuľka14[Kategórie]),LOOKUP(E46,Tabuľka145[[Od ]],Tabuľka145[Kategórie]))</f>
        <v>Muži E</v>
      </c>
      <c r="H46" s="14" t="s">
        <v>541</v>
      </c>
      <c r="I46" s="14" t="s">
        <v>91</v>
      </c>
    </row>
    <row r="47" spans="1:9" x14ac:dyDescent="0.25">
      <c r="A47" s="3">
        <v>46</v>
      </c>
      <c r="B47" s="5" t="s">
        <v>41</v>
      </c>
      <c r="C47" s="5" t="s">
        <v>57</v>
      </c>
      <c r="D47" s="5" t="str">
        <f t="shared" si="1"/>
        <v>Bánovce nad Bebravou</v>
      </c>
      <c r="E47" s="3">
        <v>1964</v>
      </c>
      <c r="F47" s="3" t="s">
        <v>266</v>
      </c>
      <c r="G47" s="14" t="str">
        <f>IF(F47="m",LOOKUP(E47,Tabuľka14[[Od ]],Tabuľka14[Kategórie]),LOOKUP(E47,Tabuľka145[[Od ]],Tabuľka145[Kategórie]))</f>
        <v>Muži D</v>
      </c>
      <c r="H47" s="14"/>
      <c r="I47" s="14" t="s">
        <v>91</v>
      </c>
    </row>
    <row r="48" spans="1:9" x14ac:dyDescent="0.25">
      <c r="A48" s="3">
        <v>47</v>
      </c>
      <c r="B48" s="5" t="s">
        <v>166</v>
      </c>
      <c r="C48" s="5" t="s">
        <v>167</v>
      </c>
      <c r="D48" s="5" t="str">
        <f t="shared" si="1"/>
        <v>Podlužany</v>
      </c>
      <c r="E48" s="3">
        <v>1970</v>
      </c>
      <c r="F48" s="3" t="s">
        <v>266</v>
      </c>
      <c r="G48" s="14" t="str">
        <f>IF(F48="m",LOOKUP(E48,Tabuľka14[[Od ]],Tabuľka14[Kategórie]),LOOKUP(E48,Tabuľka145[[Od ]],Tabuľka145[Kategórie]))</f>
        <v>Muži C</v>
      </c>
      <c r="H48" s="14"/>
      <c r="I48" s="14" t="s">
        <v>168</v>
      </c>
    </row>
    <row r="49" spans="1:9" x14ac:dyDescent="0.25">
      <c r="A49" s="3">
        <v>48</v>
      </c>
      <c r="B49" s="5" t="s">
        <v>157</v>
      </c>
      <c r="C49" s="5" t="s">
        <v>542</v>
      </c>
      <c r="D49" s="5" t="str">
        <f t="shared" si="1"/>
        <v>Bánovce nad Bebravou</v>
      </c>
      <c r="E49" s="3">
        <v>1975</v>
      </c>
      <c r="F49" s="3" t="s">
        <v>266</v>
      </c>
      <c r="G49" s="14" t="str">
        <f>IF(F49="m",LOOKUP(E49,Tabuľka14[[Od ]],Tabuľka14[Kategórie]),LOOKUP(E49,Tabuľka145[[Od ]],Tabuľka145[Kategórie]))</f>
        <v>Muži B</v>
      </c>
      <c r="H49" s="14"/>
      <c r="I49" s="14" t="s">
        <v>91</v>
      </c>
    </row>
    <row r="50" spans="1:9" x14ac:dyDescent="0.25">
      <c r="A50" s="3">
        <v>49</v>
      </c>
      <c r="B50" s="5" t="s">
        <v>11</v>
      </c>
      <c r="C50" s="5" t="s">
        <v>12</v>
      </c>
      <c r="D50" s="5" t="str">
        <f t="shared" si="1"/>
        <v>via LS Bánovce nad Bebravou</v>
      </c>
      <c r="E50" s="3">
        <v>1973</v>
      </c>
      <c r="F50" s="3" t="s">
        <v>266</v>
      </c>
      <c r="G50" s="14" t="str">
        <f>IF(F50="m",LOOKUP(E50,Tabuľka14[[Od ]],Tabuľka14[Kategórie]),LOOKUP(E50,Tabuľka145[[Od ]],Tabuľka145[Kategórie]))</f>
        <v>Muži C</v>
      </c>
      <c r="H50" s="14" t="s">
        <v>121</v>
      </c>
      <c r="I50" s="14" t="s">
        <v>91</v>
      </c>
    </row>
    <row r="51" spans="1:9" x14ac:dyDescent="0.25">
      <c r="A51" s="3">
        <v>50</v>
      </c>
      <c r="B51" s="5" t="s">
        <v>11</v>
      </c>
      <c r="C51" s="5" t="s">
        <v>12</v>
      </c>
      <c r="D51" s="5" t="str">
        <f t="shared" si="1"/>
        <v>via LS Bánovce nad Bebravou</v>
      </c>
      <c r="E51" s="3">
        <v>1999</v>
      </c>
      <c r="F51" s="3" t="s">
        <v>266</v>
      </c>
      <c r="G51" s="14" t="str">
        <f>IF(F51="m",LOOKUP(E51,Tabuľka14[[Od ]],Tabuľka14[Kategórie]),LOOKUP(E51,Tabuľka145[[Od ]],Tabuľka145[Kategórie]))</f>
        <v>Muži A</v>
      </c>
      <c r="H51" s="14" t="s">
        <v>121</v>
      </c>
      <c r="I51" s="14" t="s">
        <v>91</v>
      </c>
    </row>
    <row r="52" spans="1:9" x14ac:dyDescent="0.25">
      <c r="A52" s="3">
        <v>51</v>
      </c>
      <c r="B52" s="5" t="s">
        <v>43</v>
      </c>
      <c r="C52" s="5" t="s">
        <v>12</v>
      </c>
      <c r="D52" s="5" t="str">
        <f t="shared" si="1"/>
        <v>via LS Bánovce nad Bebravou</v>
      </c>
      <c r="E52" s="3">
        <v>1997</v>
      </c>
      <c r="F52" s="3" t="s">
        <v>266</v>
      </c>
      <c r="G52" s="14" t="str">
        <f>IF(F52="m",LOOKUP(E52,Tabuľka14[[Od ]],Tabuľka14[Kategórie]),LOOKUP(E52,Tabuľka145[[Od ]],Tabuľka145[Kategórie]))</f>
        <v>Muži A</v>
      </c>
      <c r="H52" s="14" t="s">
        <v>121</v>
      </c>
      <c r="I52" s="14" t="s">
        <v>91</v>
      </c>
    </row>
    <row r="53" spans="1:9" x14ac:dyDescent="0.25">
      <c r="A53" s="3">
        <v>52</v>
      </c>
      <c r="B53" s="5" t="s">
        <v>544</v>
      </c>
      <c r="C53" s="5" t="s">
        <v>543</v>
      </c>
      <c r="D53" s="5" t="str">
        <f t="shared" si="1"/>
        <v>Ľutov</v>
      </c>
      <c r="E53" s="3">
        <v>1998</v>
      </c>
      <c r="F53" s="3" t="s">
        <v>267</v>
      </c>
      <c r="G53" s="14" t="str">
        <f>IF(F53="m",LOOKUP(E53,Tabuľka14[[Od ]],Tabuľka14[Kategórie]),LOOKUP(E53,Tabuľka145[[Od ]],Tabuľka145[Kategórie]))</f>
        <v>Ženy A</v>
      </c>
      <c r="H53" s="14"/>
      <c r="I53" s="14" t="s">
        <v>545</v>
      </c>
    </row>
    <row r="54" spans="1:9" x14ac:dyDescent="0.25">
      <c r="A54" s="3">
        <v>53</v>
      </c>
      <c r="B54" s="5" t="s">
        <v>154</v>
      </c>
      <c r="C54" s="5" t="s">
        <v>155</v>
      </c>
      <c r="D54" s="5" t="str">
        <f t="shared" si="1"/>
        <v>Rybany</v>
      </c>
      <c r="E54" s="3">
        <v>1976</v>
      </c>
      <c r="F54" s="3" t="s">
        <v>266</v>
      </c>
      <c r="G54" s="14" t="str">
        <f>IF(F54="m",LOOKUP(E54,Tabuľka14[[Od ]],Tabuľka14[Kategórie]),LOOKUP(E54,Tabuľka145[[Od ]],Tabuľka145[Kategórie]))</f>
        <v>Muži B</v>
      </c>
      <c r="H54" s="14"/>
      <c r="I54" s="14" t="s">
        <v>156</v>
      </c>
    </row>
    <row r="55" spans="1:9" x14ac:dyDescent="0.25">
      <c r="A55" s="3">
        <v>54</v>
      </c>
      <c r="B55" s="5" t="s">
        <v>210</v>
      </c>
      <c r="C55" s="5" t="s">
        <v>211</v>
      </c>
      <c r="D55" s="5" t="str">
        <f t="shared" si="1"/>
        <v>Bánovce nad Bebravou</v>
      </c>
      <c r="E55" s="3">
        <v>1973</v>
      </c>
      <c r="F55" s="3" t="s">
        <v>266</v>
      </c>
      <c r="G55" s="14" t="str">
        <f>IF(F55="m",LOOKUP(E55,Tabuľka14[[Od ]],Tabuľka14[Kategórie]),LOOKUP(E55,Tabuľka145[[Od ]],Tabuľka145[Kategórie]))</f>
        <v>Muži C</v>
      </c>
      <c r="H55" s="14"/>
      <c r="I55" s="14" t="s">
        <v>91</v>
      </c>
    </row>
    <row r="56" spans="1:9" x14ac:dyDescent="0.25">
      <c r="A56" s="3">
        <v>55</v>
      </c>
      <c r="B56" s="5" t="s">
        <v>6</v>
      </c>
      <c r="C56" s="5" t="s">
        <v>125</v>
      </c>
      <c r="D56" s="5" t="str">
        <f t="shared" si="1"/>
        <v>Čachtice</v>
      </c>
      <c r="E56" s="3">
        <v>1963</v>
      </c>
      <c r="F56" s="3" t="s">
        <v>266</v>
      </c>
      <c r="G56" s="14" t="str">
        <f>IF(F56="m",LOOKUP(E56,Tabuľka14[[Od ]],Tabuľka14[Kategórie]),LOOKUP(E56,Tabuľka145[[Od ]],Tabuľka145[Kategórie]))</f>
        <v>Muži D</v>
      </c>
      <c r="H56" s="14"/>
      <c r="I56" s="14" t="s">
        <v>88</v>
      </c>
    </row>
    <row r="57" spans="1:9" x14ac:dyDescent="0.25">
      <c r="A57" s="3">
        <v>56</v>
      </c>
      <c r="B57" s="5" t="s">
        <v>63</v>
      </c>
      <c r="C57" s="5" t="s">
        <v>90</v>
      </c>
      <c r="D57" s="5" t="str">
        <f t="shared" si="1"/>
        <v>Trenčín</v>
      </c>
      <c r="E57" s="3">
        <v>1992</v>
      </c>
      <c r="F57" s="3" t="s">
        <v>267</v>
      </c>
      <c r="G57" s="14" t="str">
        <f>IF(F57="m",LOOKUP(E57,Tabuľka14[[Od ]],Tabuľka14[Kategórie]),LOOKUP(E57,Tabuľka145[[Od ]],Tabuľka145[Kategórie]))</f>
        <v>Ženy A</v>
      </c>
      <c r="H57" s="14"/>
      <c r="I57" s="14" t="s">
        <v>23</v>
      </c>
    </row>
    <row r="58" spans="1:9" x14ac:dyDescent="0.25">
      <c r="A58" s="3">
        <v>57</v>
      </c>
      <c r="B58" s="5" t="s">
        <v>135</v>
      </c>
      <c r="C58" s="5" t="s">
        <v>90</v>
      </c>
      <c r="D58" s="5" t="str">
        <f t="shared" si="1"/>
        <v>Trenčín</v>
      </c>
      <c r="E58" s="3">
        <v>1968</v>
      </c>
      <c r="F58" s="3" t="s">
        <v>267</v>
      </c>
      <c r="G58" s="14" t="str">
        <f>IF(F58="m",LOOKUP(E58,Tabuľka14[[Od ]],Tabuľka14[Kategórie]),LOOKUP(E58,Tabuľka145[[Od ]],Tabuľka145[Kategórie]))</f>
        <v>Ženy B</v>
      </c>
      <c r="H58" s="14"/>
      <c r="I58" s="14" t="s">
        <v>23</v>
      </c>
    </row>
    <row r="59" spans="1:9" x14ac:dyDescent="0.25">
      <c r="A59" s="3">
        <v>58</v>
      </c>
      <c r="B59" s="5" t="s">
        <v>546</v>
      </c>
      <c r="C59" s="5" t="s">
        <v>202</v>
      </c>
      <c r="D59" s="5" t="str">
        <f t="shared" si="1"/>
        <v>3athletics Prievidza</v>
      </c>
      <c r="E59" s="3">
        <v>1973</v>
      </c>
      <c r="F59" s="3" t="s">
        <v>266</v>
      </c>
      <c r="G59" s="14" t="str">
        <f>IF(F59="m",LOOKUP(E59,Tabuľka14[[Od ]],Tabuľka14[Kategórie]),LOOKUP(E59,Tabuľka145[[Od ]],Tabuľka145[Kategórie]))</f>
        <v>Muži C</v>
      </c>
      <c r="H59" s="14" t="s">
        <v>547</v>
      </c>
      <c r="I59" s="14" t="s">
        <v>113</v>
      </c>
    </row>
    <row r="60" spans="1:9" x14ac:dyDescent="0.25">
      <c r="A60" s="3">
        <v>59</v>
      </c>
      <c r="B60" s="5" t="s">
        <v>102</v>
      </c>
      <c r="C60" s="5" t="s">
        <v>548</v>
      </c>
      <c r="D60" s="5" t="str">
        <f t="shared" si="1"/>
        <v>CTK Viking Bánovce nad Bebravou</v>
      </c>
      <c r="E60" s="3">
        <v>1995</v>
      </c>
      <c r="F60" s="3" t="s">
        <v>266</v>
      </c>
      <c r="G60" s="14" t="str">
        <f>IF(F60="m",LOOKUP(E60,Tabuľka14[[Od ]],Tabuľka14[Kategórie]),LOOKUP(E60,Tabuľka145[[Od ]],Tabuľka145[Kategórie]))</f>
        <v>Muži A</v>
      </c>
      <c r="H60" s="14" t="s">
        <v>549</v>
      </c>
      <c r="I60" s="14" t="s">
        <v>91</v>
      </c>
    </row>
    <row r="61" spans="1:9" x14ac:dyDescent="0.25">
      <c r="A61" s="3">
        <v>60</v>
      </c>
      <c r="B61" s="5" t="s">
        <v>6</v>
      </c>
      <c r="C61" s="5" t="s">
        <v>130</v>
      </c>
      <c r="D61" s="5" t="str">
        <f t="shared" si="1"/>
        <v>Kanianka</v>
      </c>
      <c r="E61" s="3">
        <v>1955</v>
      </c>
      <c r="F61" s="3" t="s">
        <v>266</v>
      </c>
      <c r="G61" s="14" t="str">
        <f>IF(F61="m",LOOKUP(E61,Tabuľka14[[Od ]],Tabuľka14[Kategórie]),LOOKUP(E61,Tabuľka145[[Od ]],Tabuľka145[Kategórie]))</f>
        <v>Muži D</v>
      </c>
      <c r="H61" s="14"/>
      <c r="I61" s="14" t="s">
        <v>131</v>
      </c>
    </row>
    <row r="62" spans="1:9" x14ac:dyDescent="0.25">
      <c r="A62" s="3">
        <v>61</v>
      </c>
      <c r="B62" s="5" t="s">
        <v>145</v>
      </c>
      <c r="C62" s="5" t="s">
        <v>223</v>
      </c>
      <c r="D62" s="5" t="str">
        <f t="shared" si="1"/>
        <v>ŠHOK Bánovce nad Bebravou</v>
      </c>
      <c r="E62" s="3">
        <v>1987</v>
      </c>
      <c r="F62" s="3" t="s">
        <v>266</v>
      </c>
      <c r="G62" s="14" t="str">
        <f>IF(F62="m",LOOKUP(E62,Tabuľka14[[Od ]],Tabuľka14[Kategórie]),LOOKUP(E62,Tabuľka145[[Od ]],Tabuľka145[Kategórie]))</f>
        <v>Muži A</v>
      </c>
      <c r="H62" s="14" t="s">
        <v>550</v>
      </c>
      <c r="I62" s="14" t="s">
        <v>91</v>
      </c>
    </row>
    <row r="63" spans="1:9" x14ac:dyDescent="0.25">
      <c r="A63" s="3">
        <v>62</v>
      </c>
      <c r="B63" s="5" t="s">
        <v>44</v>
      </c>
      <c r="C63" s="5" t="s">
        <v>173</v>
      </c>
      <c r="D63" s="5" t="str">
        <f t="shared" si="1"/>
        <v>Bánovce nad Bebravou</v>
      </c>
      <c r="E63" s="3">
        <v>1983</v>
      </c>
      <c r="F63" s="3" t="s">
        <v>266</v>
      </c>
      <c r="G63" s="14" t="str">
        <f>IF(F63="m",LOOKUP(E63,Tabuľka14[[Od ]],Tabuľka14[Kategórie]),LOOKUP(E63,Tabuľka145[[Od ]],Tabuľka145[Kategórie]))</f>
        <v>Muži B</v>
      </c>
      <c r="H63" s="14"/>
      <c r="I63" s="14" t="s">
        <v>91</v>
      </c>
    </row>
    <row r="64" spans="1:9" x14ac:dyDescent="0.25">
      <c r="A64" s="3">
        <v>63</v>
      </c>
      <c r="B64" s="5" t="s">
        <v>58</v>
      </c>
      <c r="C64" s="5" t="s">
        <v>222</v>
      </c>
      <c r="D64" s="5" t="str">
        <f t="shared" si="1"/>
        <v>Fair Play Sport Bánovce nad Bebravou</v>
      </c>
      <c r="E64" s="3">
        <v>1984</v>
      </c>
      <c r="F64" s="3" t="s">
        <v>266</v>
      </c>
      <c r="G64" s="14" t="str">
        <f>IF(F64="m",LOOKUP(E64,Tabuľka14[[Od ]],Tabuľka14[Kategórie]),LOOKUP(E64,Tabuľka145[[Od ]],Tabuľka145[Kategórie]))</f>
        <v>Muži B</v>
      </c>
      <c r="H64" s="14" t="s">
        <v>285</v>
      </c>
      <c r="I64" s="14" t="s">
        <v>91</v>
      </c>
    </row>
    <row r="65" spans="1:9" x14ac:dyDescent="0.25">
      <c r="A65" s="3">
        <v>64</v>
      </c>
      <c r="B65" s="5" t="s">
        <v>21</v>
      </c>
      <c r="C65" s="5" t="s">
        <v>22</v>
      </c>
      <c r="D65" s="5" t="str">
        <f t="shared" si="1"/>
        <v>Gymnázium Bánovce nad Bebravou</v>
      </c>
      <c r="E65" s="3">
        <v>1995</v>
      </c>
      <c r="F65" s="3" t="s">
        <v>266</v>
      </c>
      <c r="G65" s="14" t="str">
        <f>IF(F65="m",LOOKUP(E65,Tabuľka14[[Od ]],Tabuľka14[Kategórie]),LOOKUP(E65,Tabuľka145[[Od ]],Tabuľka145[Kategórie]))</f>
        <v>Muži A</v>
      </c>
      <c r="H65" s="14" t="s">
        <v>286</v>
      </c>
      <c r="I65" s="14" t="s">
        <v>91</v>
      </c>
    </row>
    <row r="66" spans="1:9" x14ac:dyDescent="0.25">
      <c r="A66" s="3">
        <v>65</v>
      </c>
      <c r="B66" s="5" t="s">
        <v>62</v>
      </c>
      <c r="C66" s="5" t="s">
        <v>22</v>
      </c>
      <c r="D66" s="5" t="str">
        <f t="shared" ref="D66:D97" si="2">TRIM(CONCATENATE(H66," ",I66))</f>
        <v>Bánovce nad Bebravou</v>
      </c>
      <c r="E66" s="3">
        <v>1969</v>
      </c>
      <c r="F66" s="3" t="s">
        <v>266</v>
      </c>
      <c r="G66" s="14" t="str">
        <f>IF(F66="m",LOOKUP(E66,Tabuľka14[[Od ]],Tabuľka14[Kategórie]),LOOKUP(E66,Tabuľka145[[Od ]],Tabuľka145[Kategórie]))</f>
        <v>Muži C</v>
      </c>
      <c r="H66" s="14"/>
      <c r="I66" s="14" t="s">
        <v>91</v>
      </c>
    </row>
    <row r="67" spans="1:9" x14ac:dyDescent="0.25">
      <c r="A67" s="3">
        <v>66</v>
      </c>
      <c r="B67" s="5" t="s">
        <v>132</v>
      </c>
      <c r="C67" s="5" t="s">
        <v>304</v>
      </c>
      <c r="D67" s="5" t="str">
        <f t="shared" si="2"/>
        <v>LKW Komponenten Bánovce nad Bebravou</v>
      </c>
      <c r="E67" s="3">
        <v>1977</v>
      </c>
      <c r="F67" s="3" t="s">
        <v>266</v>
      </c>
      <c r="G67" s="14" t="str">
        <f>IF(F67="m",LOOKUP(E67,Tabuľka14[[Od ]],Tabuľka14[Kategórie]),LOOKUP(E67,Tabuľka145[[Od ]],Tabuľka145[Kategórie]))</f>
        <v>Muži B</v>
      </c>
      <c r="H67" s="14" t="s">
        <v>503</v>
      </c>
      <c r="I67" s="14" t="s">
        <v>91</v>
      </c>
    </row>
    <row r="68" spans="1:9" x14ac:dyDescent="0.25">
      <c r="A68" s="3">
        <v>67</v>
      </c>
      <c r="B68" s="5" t="s">
        <v>36</v>
      </c>
      <c r="C68" s="5" t="s">
        <v>305</v>
      </c>
      <c r="D68" s="5" t="str">
        <f t="shared" si="2"/>
        <v>Bánovce nad Bebravou</v>
      </c>
      <c r="E68" s="3">
        <v>1983</v>
      </c>
      <c r="F68" s="3" t="s">
        <v>267</v>
      </c>
      <c r="G68" s="14" t="str">
        <f>IF(F68="m",LOOKUP(E68,Tabuľka14[[Od ]],Tabuľka14[Kategórie]),LOOKUP(E68,Tabuľka145[[Od ]],Tabuľka145[Kategórie]))</f>
        <v>Ženy A</v>
      </c>
      <c r="H68" s="14"/>
      <c r="I68" s="14" t="s">
        <v>91</v>
      </c>
    </row>
    <row r="69" spans="1:9" x14ac:dyDescent="0.25">
      <c r="A69" s="3">
        <v>68</v>
      </c>
      <c r="B69" s="5" t="s">
        <v>60</v>
      </c>
      <c r="C69" s="5" t="s">
        <v>61</v>
      </c>
      <c r="D69" s="5" t="str">
        <f t="shared" si="2"/>
        <v>Žitná Radiša</v>
      </c>
      <c r="E69" s="3">
        <v>1987</v>
      </c>
      <c r="F69" s="3" t="s">
        <v>266</v>
      </c>
      <c r="G69" s="14" t="str">
        <f>IF(F69="m",LOOKUP(E69,Tabuľka14[[Od ]],Tabuľka14[Kategórie]),LOOKUP(E69,Tabuľka145[[Od ]],Tabuľka145[Kategórie]))</f>
        <v>Muži A</v>
      </c>
      <c r="H69" s="14"/>
      <c r="I69" s="14" t="s">
        <v>92</v>
      </c>
    </row>
    <row r="70" spans="1:9" x14ac:dyDescent="0.25">
      <c r="A70" s="3">
        <v>69</v>
      </c>
      <c r="B70" s="5" t="s">
        <v>146</v>
      </c>
      <c r="C70" s="5" t="s">
        <v>551</v>
      </c>
      <c r="D70" s="5" t="str">
        <f t="shared" si="2"/>
        <v>Trenčín</v>
      </c>
      <c r="E70" s="3">
        <v>1962</v>
      </c>
      <c r="F70" s="3" t="s">
        <v>266</v>
      </c>
      <c r="G70" s="14" t="str">
        <f>IF(F70="m",LOOKUP(E70,Tabuľka14[[Od ]],Tabuľka14[Kategórie]),LOOKUP(E70,Tabuľka145[[Od ]],Tabuľka145[Kategórie]))</f>
        <v>Muži D</v>
      </c>
      <c r="H70" s="14"/>
      <c r="I70" s="14" t="s">
        <v>23</v>
      </c>
    </row>
    <row r="71" spans="1:9" x14ac:dyDescent="0.25">
      <c r="A71" s="3">
        <v>70</v>
      </c>
      <c r="B71" s="5" t="s">
        <v>54</v>
      </c>
      <c r="C71" s="5" t="s">
        <v>53</v>
      </c>
      <c r="D71" s="5" t="str">
        <f t="shared" si="2"/>
        <v>Bánovce nad Bebravou</v>
      </c>
      <c r="E71" s="3">
        <v>1958</v>
      </c>
      <c r="F71" s="3" t="s">
        <v>266</v>
      </c>
      <c r="G71" s="14" t="str">
        <f>IF(F71="m",LOOKUP(E71,Tabuľka14[[Od ]],Tabuľka14[Kategórie]),LOOKUP(E71,Tabuľka145[[Od ]],Tabuľka145[Kategórie]))</f>
        <v>Muži D</v>
      </c>
      <c r="H71" s="14"/>
      <c r="I71" s="14" t="s">
        <v>91</v>
      </c>
    </row>
    <row r="72" spans="1:9" x14ac:dyDescent="0.25">
      <c r="A72" s="3">
        <v>71</v>
      </c>
      <c r="B72" s="5" t="s">
        <v>146</v>
      </c>
      <c r="C72" s="5" t="s">
        <v>552</v>
      </c>
      <c r="D72" s="5" t="str">
        <f t="shared" si="2"/>
        <v>Trenčín</v>
      </c>
      <c r="E72" s="3">
        <v>1973</v>
      </c>
      <c r="F72" s="3" t="s">
        <v>266</v>
      </c>
      <c r="G72" s="14" t="str">
        <f>IF(F72="m",LOOKUP(E72,Tabuľka14[[Od ]],Tabuľka14[Kategórie]),LOOKUP(E72,Tabuľka145[[Od ]],Tabuľka145[Kategórie]))</f>
        <v>Muži C</v>
      </c>
      <c r="H72" s="14"/>
      <c r="I72" s="14" t="s">
        <v>23</v>
      </c>
    </row>
    <row r="73" spans="1:9" x14ac:dyDescent="0.25">
      <c r="A73" s="3">
        <v>72</v>
      </c>
      <c r="B73" s="5" t="s">
        <v>554</v>
      </c>
      <c r="C73" s="5" t="s">
        <v>553</v>
      </c>
      <c r="D73" s="5" t="str">
        <f t="shared" si="2"/>
        <v>Trenčín</v>
      </c>
      <c r="E73" s="3">
        <v>1971</v>
      </c>
      <c r="F73" s="3" t="s">
        <v>267</v>
      </c>
      <c r="G73" s="14" t="str">
        <f>IF(F73="m",LOOKUP(E73,Tabuľka14[[Od ]],Tabuľka14[Kategórie]),LOOKUP(E73,Tabuľka145[[Od ]],Tabuľka145[Kategórie]))</f>
        <v>Ženy B</v>
      </c>
      <c r="H73" s="14"/>
      <c r="I73" s="14" t="s">
        <v>23</v>
      </c>
    </row>
    <row r="74" spans="1:9" x14ac:dyDescent="0.25">
      <c r="A74" s="3">
        <v>73</v>
      </c>
      <c r="B74" s="5" t="s">
        <v>93</v>
      </c>
      <c r="C74" s="5" t="s">
        <v>144</v>
      </c>
      <c r="D74" s="5" t="str">
        <f t="shared" si="2"/>
        <v>3athletics Prievidza</v>
      </c>
      <c r="E74" s="3">
        <v>1987</v>
      </c>
      <c r="F74" s="3" t="s">
        <v>266</v>
      </c>
      <c r="G74" s="14" t="str">
        <f>IF(F74="m",LOOKUP(E74,Tabuľka14[[Od ]],Tabuľka14[Kategórie]),LOOKUP(E74,Tabuľka145[[Od ]],Tabuľka145[Kategórie]))</f>
        <v>Muži A</v>
      </c>
      <c r="H74" s="14" t="s">
        <v>547</v>
      </c>
      <c r="I74" s="14" t="s">
        <v>113</v>
      </c>
    </row>
    <row r="75" spans="1:9" x14ac:dyDescent="0.25">
      <c r="A75" s="3">
        <v>74</v>
      </c>
      <c r="B75" s="5" t="s">
        <v>105</v>
      </c>
      <c r="C75" s="5" t="s">
        <v>555</v>
      </c>
      <c r="D75" s="5" t="str">
        <f t="shared" si="2"/>
        <v>TRIAN ŠK UMB Banská Bystrica</v>
      </c>
      <c r="E75" s="3">
        <v>1991</v>
      </c>
      <c r="F75" s="3" t="s">
        <v>267</v>
      </c>
      <c r="G75" s="14" t="str">
        <f>IF(F75="m",LOOKUP(E75,Tabuľka14[[Od ]],Tabuľka14[Kategórie]),LOOKUP(E75,Tabuľka145[[Od ]],Tabuľka145[Kategórie]))</f>
        <v>Ženy A</v>
      </c>
      <c r="H75" s="14" t="s">
        <v>290</v>
      </c>
      <c r="I75" s="14" t="s">
        <v>289</v>
      </c>
    </row>
    <row r="76" spans="1:9" x14ac:dyDescent="0.25">
      <c r="A76" s="3">
        <v>75</v>
      </c>
      <c r="B76" s="5" t="s">
        <v>145</v>
      </c>
      <c r="C76" s="5" t="s">
        <v>556</v>
      </c>
      <c r="D76" s="5" t="str">
        <f t="shared" si="2"/>
        <v>Trenčín</v>
      </c>
      <c r="E76" s="3">
        <v>1974</v>
      </c>
      <c r="F76" s="3" t="s">
        <v>266</v>
      </c>
      <c r="G76" s="14" t="str">
        <f>IF(F76="m",LOOKUP(E76,Tabuľka14[[Od ]],Tabuľka14[Kategórie]),LOOKUP(E76,Tabuľka145[[Od ]],Tabuľka145[Kategórie]))</f>
        <v>Muži C</v>
      </c>
      <c r="H76" s="14"/>
      <c r="I76" s="14" t="s">
        <v>23</v>
      </c>
    </row>
    <row r="77" spans="1:9" x14ac:dyDescent="0.25">
      <c r="A77" s="3">
        <v>76</v>
      </c>
      <c r="B77" s="5" t="s">
        <v>5</v>
      </c>
      <c r="C77" s="5" t="s">
        <v>557</v>
      </c>
      <c r="D77" s="5" t="str">
        <f t="shared" si="2"/>
        <v>Bánovce nad Bebravou</v>
      </c>
      <c r="E77" s="3">
        <v>1992</v>
      </c>
      <c r="F77" s="3" t="s">
        <v>266</v>
      </c>
      <c r="G77" s="14" t="str">
        <f>IF(F77="m",LOOKUP(E77,Tabuľka14[[Od ]],Tabuľka14[Kategórie]),LOOKUP(E77,Tabuľka145[[Od ]],Tabuľka145[Kategórie]))</f>
        <v>Muži A</v>
      </c>
      <c r="H77" s="14"/>
      <c r="I77" s="14" t="s">
        <v>91</v>
      </c>
    </row>
    <row r="78" spans="1:9" x14ac:dyDescent="0.25">
      <c r="A78" s="3">
        <v>77</v>
      </c>
      <c r="B78" s="5" t="s">
        <v>7</v>
      </c>
      <c r="C78" s="5" t="s">
        <v>557</v>
      </c>
      <c r="D78" s="5" t="str">
        <f t="shared" si="2"/>
        <v>Bánovce nad Bebravou</v>
      </c>
      <c r="E78" s="3">
        <v>1995</v>
      </c>
      <c r="F78" s="3" t="s">
        <v>266</v>
      </c>
      <c r="G78" s="14" t="str">
        <f>IF(F78="m",LOOKUP(E78,Tabuľka14[[Od ]],Tabuľka14[Kategórie]),LOOKUP(E78,Tabuľka145[[Od ]],Tabuľka145[Kategórie]))</f>
        <v>Muži A</v>
      </c>
      <c r="H78" s="14"/>
      <c r="I78" s="14" t="s">
        <v>91</v>
      </c>
    </row>
    <row r="79" spans="1:9" x14ac:dyDescent="0.25">
      <c r="A79" s="3">
        <v>78</v>
      </c>
      <c r="B79" s="5" t="s">
        <v>5</v>
      </c>
      <c r="C79" s="5" t="s">
        <v>170</v>
      </c>
      <c r="D79" s="5" t="str">
        <f t="shared" si="2"/>
        <v>Sokol Šišov</v>
      </c>
      <c r="E79" s="3">
        <v>1965</v>
      </c>
      <c r="F79" s="3" t="s">
        <v>266</v>
      </c>
      <c r="G79" s="14" t="str">
        <f>IF(F79="m",LOOKUP(E79,Tabuľka14[[Od ]],Tabuľka14[Kategórie]),LOOKUP(E79,Tabuľka145[[Od ]],Tabuľka145[Kategórie]))</f>
        <v>Muži C</v>
      </c>
      <c r="H79" s="14" t="s">
        <v>559</v>
      </c>
      <c r="I79" s="14" t="s">
        <v>558</v>
      </c>
    </row>
    <row r="80" spans="1:9" x14ac:dyDescent="0.25">
      <c r="A80" s="3">
        <v>79</v>
      </c>
      <c r="B80" s="5" t="s">
        <v>97</v>
      </c>
      <c r="C80" s="5" t="s">
        <v>505</v>
      </c>
      <c r="D80" s="5" t="str">
        <f t="shared" si="2"/>
        <v>UMYTEP Bánovce nad Bebravou</v>
      </c>
      <c r="E80" s="3">
        <v>1988</v>
      </c>
      <c r="F80" s="3" t="s">
        <v>266</v>
      </c>
      <c r="G80" s="14" t="str">
        <f>IF(F80="m",LOOKUP(E80,Tabuľka14[[Od ]],Tabuľka14[Kategórie]),LOOKUP(E80,Tabuľka145[[Od ]],Tabuľka145[Kategórie]))</f>
        <v>Muži A</v>
      </c>
      <c r="H80" s="14" t="s">
        <v>560</v>
      </c>
      <c r="I80" s="14" t="s">
        <v>91</v>
      </c>
    </row>
    <row r="81" spans="1:9" x14ac:dyDescent="0.25">
      <c r="A81" s="3">
        <v>80</v>
      </c>
      <c r="B81" s="5" t="s">
        <v>171</v>
      </c>
      <c r="C81" s="5" t="s">
        <v>172</v>
      </c>
      <c r="D81" s="5" t="str">
        <f t="shared" si="2"/>
        <v>OSTRIX Bánovce nad Bebravou</v>
      </c>
      <c r="E81" s="3">
        <v>1987</v>
      </c>
      <c r="F81" s="3" t="s">
        <v>266</v>
      </c>
      <c r="G81" s="14" t="str">
        <f>IF(F81="m",LOOKUP(E81,Tabuľka14[[Od ]],Tabuľka14[Kategórie]),LOOKUP(E81,Tabuľka145[[Od ]],Tabuľka145[Kategórie]))</f>
        <v>Muži A</v>
      </c>
      <c r="H81" s="14" t="s">
        <v>283</v>
      </c>
      <c r="I81" s="14" t="s">
        <v>91</v>
      </c>
    </row>
    <row r="82" spans="1:9" x14ac:dyDescent="0.25">
      <c r="B82" s="5" t="s">
        <v>49</v>
      </c>
      <c r="C82" s="5" t="s">
        <v>89</v>
      </c>
      <c r="D82" s="5" t="str">
        <f t="shared" si="2"/>
        <v>Čachtice</v>
      </c>
      <c r="E82" s="3">
        <v>1992</v>
      </c>
      <c r="F82" s="3" t="s">
        <v>266</v>
      </c>
      <c r="G82" s="14" t="str">
        <f>IF(F82="m",LOOKUP(E82,Tabuľka14[[Od ]],Tabuľka14[Kategórie]),LOOKUP(E82,Tabuľka145[[Od ]],Tabuľka145[Kategórie]))</f>
        <v>Muži A</v>
      </c>
      <c r="H82" s="14"/>
      <c r="I82" s="14" t="s">
        <v>88</v>
      </c>
    </row>
    <row r="83" spans="1:9" x14ac:dyDescent="0.25">
      <c r="B83" s="5" t="s">
        <v>221</v>
      </c>
      <c r="C83" s="5" t="s">
        <v>220</v>
      </c>
      <c r="D83" s="5" t="str">
        <f t="shared" si="2"/>
        <v>Trenčín</v>
      </c>
      <c r="E83" s="3">
        <v>1987</v>
      </c>
      <c r="F83" s="3" t="s">
        <v>267</v>
      </c>
      <c r="G83" s="14" t="str">
        <f>IF(F83="m",LOOKUP(E83,Tabuľka14[[Od ]],Tabuľka14[Kategórie]),LOOKUP(E83,Tabuľka145[[Od ]],Tabuľka145[Kategórie]))</f>
        <v>Ženy A</v>
      </c>
      <c r="H83" s="14"/>
      <c r="I83" s="14" t="s">
        <v>23</v>
      </c>
    </row>
    <row r="84" spans="1:9" x14ac:dyDescent="0.25">
      <c r="B84" s="5" t="s">
        <v>6</v>
      </c>
      <c r="C84" s="5" t="s">
        <v>128</v>
      </c>
      <c r="D84" s="5" t="str">
        <f t="shared" si="2"/>
        <v>Ostratice</v>
      </c>
      <c r="E84" s="3">
        <v>1983</v>
      </c>
      <c r="F84" s="3" t="s">
        <v>266</v>
      </c>
      <c r="G84" s="14" t="str">
        <f>IF(F84="m",LOOKUP(E84,Tabuľka14[[Od ]],Tabuľka14[Kategórie]),LOOKUP(E84,Tabuľka145[[Od ]],Tabuľka145[Kategórie]))</f>
        <v>Muži B</v>
      </c>
      <c r="H84" s="14"/>
      <c r="I84" s="14" t="s">
        <v>129</v>
      </c>
    </row>
    <row r="85" spans="1:9" x14ac:dyDescent="0.25">
      <c r="B85" s="5" t="s">
        <v>157</v>
      </c>
      <c r="C85" s="5" t="s">
        <v>239</v>
      </c>
      <c r="D85" s="5" t="str">
        <f t="shared" si="2"/>
        <v>Martin</v>
      </c>
      <c r="E85" s="3">
        <v>1983</v>
      </c>
      <c r="F85" s="3" t="s">
        <v>266</v>
      </c>
      <c r="G85" s="14" t="str">
        <f>IF(F85="m",LOOKUP(E85,Tabuľka14[[Od ]],Tabuľka14[Kategórie]),LOOKUP(E85,Tabuľka145[[Od ]],Tabuľka145[Kategórie]))</f>
        <v>Muži B</v>
      </c>
      <c r="H85" s="14"/>
      <c r="I85" s="14" t="s">
        <v>145</v>
      </c>
    </row>
    <row r="86" spans="1:9" x14ac:dyDescent="0.25">
      <c r="B86" s="5" t="s">
        <v>6</v>
      </c>
      <c r="C86" s="5" t="s">
        <v>293</v>
      </c>
      <c r="D86" s="5" t="str">
        <f t="shared" si="2"/>
        <v>ELUN Bánovce nad Bebravou</v>
      </c>
      <c r="E86" s="3">
        <v>1956</v>
      </c>
      <c r="F86" s="3" t="s">
        <v>266</v>
      </c>
      <c r="G86" s="14" t="str">
        <f>IF(F86="m",LOOKUP(E86,Tabuľka14[[Od ]],Tabuľka14[Kategórie]),LOOKUP(E86,Tabuľka145[[Od ]],Tabuľka145[Kategórie]))</f>
        <v>Muži D</v>
      </c>
      <c r="H86" s="14" t="s">
        <v>294</v>
      </c>
      <c r="I86" s="14" t="s">
        <v>91</v>
      </c>
    </row>
    <row r="87" spans="1:9" x14ac:dyDescent="0.25">
      <c r="B87" s="5" t="s">
        <v>41</v>
      </c>
      <c r="C87" s="5" t="s">
        <v>202</v>
      </c>
      <c r="D87" s="5" t="str">
        <f t="shared" si="2"/>
        <v>Trenčín</v>
      </c>
      <c r="E87" s="3">
        <v>1987</v>
      </c>
      <c r="F87" s="3" t="s">
        <v>266</v>
      </c>
      <c r="G87" s="14" t="str">
        <f>IF(F87="m",LOOKUP(E87,Tabuľka14[[Od ]],Tabuľka14[Kategórie]),LOOKUP(E87,Tabuľka145[[Od ]],Tabuľka145[Kategórie]))</f>
        <v>Muži A</v>
      </c>
      <c r="H87" s="14"/>
      <c r="I87" s="14" t="s">
        <v>23</v>
      </c>
    </row>
    <row r="88" spans="1:9" x14ac:dyDescent="0.25">
      <c r="B88" s="5" t="s">
        <v>119</v>
      </c>
      <c r="C88" s="5" t="s">
        <v>120</v>
      </c>
      <c r="D88" s="5" t="str">
        <f t="shared" si="2"/>
        <v>Bánovce nad Bebravou</v>
      </c>
      <c r="E88" s="3">
        <v>1979</v>
      </c>
      <c r="F88" s="3" t="s">
        <v>266</v>
      </c>
      <c r="G88" s="14" t="str">
        <f>IF(F88="m",LOOKUP(E88,Tabuľka14[[Od ]],Tabuľka14[Kategórie]),LOOKUP(E88,Tabuľka145[[Od ]],Tabuľka145[Kategórie]))</f>
        <v>Muži B</v>
      </c>
      <c r="H88" s="14"/>
      <c r="I88" s="14" t="s">
        <v>91</v>
      </c>
    </row>
    <row r="89" spans="1:9" x14ac:dyDescent="0.25">
      <c r="B89" s="5" t="s">
        <v>7</v>
      </c>
      <c r="C89" s="5" t="s">
        <v>219</v>
      </c>
      <c r="D89" s="5" t="str">
        <f t="shared" si="2"/>
        <v>Bánovce nad Bebravou</v>
      </c>
      <c r="E89" s="3">
        <v>1984</v>
      </c>
      <c r="F89" s="3" t="s">
        <v>266</v>
      </c>
      <c r="G89" s="14" t="str">
        <f>IF(F89="m",LOOKUP(E89,Tabuľka14[[Od ]],Tabuľka14[Kategórie]),LOOKUP(E89,Tabuľka145[[Od ]],Tabuľka145[Kategórie]))</f>
        <v>Muži B</v>
      </c>
      <c r="H89" s="14"/>
      <c r="I89" s="14" t="s">
        <v>91</v>
      </c>
    </row>
    <row r="90" spans="1:9" x14ac:dyDescent="0.25">
      <c r="B90" s="5" t="s">
        <v>6</v>
      </c>
      <c r="C90" s="5" t="s">
        <v>224</v>
      </c>
      <c r="D90" s="5" t="str">
        <f t="shared" si="2"/>
        <v>Malé Bedzany</v>
      </c>
      <c r="E90" s="3">
        <v>1980</v>
      </c>
      <c r="F90" s="3" t="s">
        <v>266</v>
      </c>
      <c r="G90" s="14" t="str">
        <f>IF(F90="m",LOOKUP(E90,Tabuľka14[[Od ]],Tabuľka14[Kategórie]),LOOKUP(E90,Tabuľka145[[Od ]],Tabuľka145[Kategórie]))</f>
        <v>Muži B</v>
      </c>
      <c r="H90" s="14"/>
      <c r="I90" s="14" t="s">
        <v>225</v>
      </c>
    </row>
    <row r="91" spans="1:9" x14ac:dyDescent="0.25">
      <c r="B91" s="5" t="s">
        <v>246</v>
      </c>
      <c r="C91" s="5" t="s">
        <v>247</v>
      </c>
      <c r="D91" s="5" t="str">
        <f t="shared" si="2"/>
        <v>Bánovce nad Bebravou</v>
      </c>
      <c r="E91" s="3">
        <v>1972</v>
      </c>
      <c r="F91" s="3" t="s">
        <v>267</v>
      </c>
      <c r="G91" s="14" t="str">
        <f>IF(F91="m",LOOKUP(E91,Tabuľka14[[Od ]],Tabuľka14[Kategórie]),LOOKUP(E91,Tabuľka145[[Od ]],Tabuľka145[Kategórie]))</f>
        <v>Ženy B</v>
      </c>
      <c r="H91" s="14"/>
      <c r="I91" s="14" t="s">
        <v>91</v>
      </c>
    </row>
    <row r="92" spans="1:9" x14ac:dyDescent="0.25">
      <c r="B92" s="5" t="s">
        <v>132</v>
      </c>
      <c r="C92" s="5" t="s">
        <v>159</v>
      </c>
      <c r="D92" s="5" t="str">
        <f t="shared" si="2"/>
        <v>Žabokreky nad Nitrou</v>
      </c>
      <c r="E92" s="3">
        <v>1974</v>
      </c>
      <c r="F92" s="3" t="s">
        <v>266</v>
      </c>
      <c r="G92" s="14" t="str">
        <f>IF(F92="m",LOOKUP(E92,Tabuľka14[[Od ]],Tabuľka14[Kategórie]),LOOKUP(E92,Tabuľka145[[Od ]],Tabuľka145[Kategórie]))</f>
        <v>Muži C</v>
      </c>
      <c r="H92" s="14"/>
      <c r="I92" s="14" t="s">
        <v>278</v>
      </c>
    </row>
    <row r="93" spans="1:9" x14ac:dyDescent="0.25">
      <c r="B93" s="5" t="s">
        <v>38</v>
      </c>
      <c r="C93" s="5" t="s">
        <v>39</v>
      </c>
      <c r="D93" s="5" t="str">
        <f t="shared" si="2"/>
        <v>Bánovce nad Bebravou</v>
      </c>
      <c r="E93" s="3">
        <v>1980</v>
      </c>
      <c r="F93" s="3" t="s">
        <v>266</v>
      </c>
      <c r="G93" s="14" t="str">
        <f>IF(F93="m",LOOKUP(E93,Tabuľka14[[Od ]],Tabuľka14[Kategórie]),LOOKUP(E93,Tabuľka145[[Od ]],Tabuľka145[Kategórie]))</f>
        <v>Muži B</v>
      </c>
      <c r="H93" s="14"/>
      <c r="I93" s="14" t="s">
        <v>91</v>
      </c>
    </row>
    <row r="94" spans="1:9" x14ac:dyDescent="0.25">
      <c r="B94" s="5" t="s">
        <v>157</v>
      </c>
      <c r="C94" s="5" t="s">
        <v>158</v>
      </c>
      <c r="D94" s="5" t="str">
        <f t="shared" si="2"/>
        <v>Bánovce nad Bebravou</v>
      </c>
      <c r="E94" s="3">
        <v>1978</v>
      </c>
      <c r="F94" s="3" t="s">
        <v>266</v>
      </c>
      <c r="G94" s="14" t="str">
        <f>IF(F94="m",LOOKUP(E94,Tabuľka14[[Od ]],Tabuľka14[Kategórie]),LOOKUP(E94,Tabuľka145[[Od ]],Tabuľka145[Kategórie]))</f>
        <v>Muži B</v>
      </c>
      <c r="H94" s="14"/>
      <c r="I94" s="14" t="s">
        <v>91</v>
      </c>
    </row>
    <row r="95" spans="1:9" x14ac:dyDescent="0.25">
      <c r="B95" s="5" t="s">
        <v>123</v>
      </c>
      <c r="C95" s="5" t="s">
        <v>122</v>
      </c>
      <c r="D95" s="5" t="str">
        <f t="shared" si="2"/>
        <v>Prusy</v>
      </c>
      <c r="E95" s="3">
        <v>1996</v>
      </c>
      <c r="F95" s="3" t="s">
        <v>267</v>
      </c>
      <c r="G95" s="14" t="str">
        <f>IF(F95="m",LOOKUP(E95,Tabuľka14[[Od ]],Tabuľka14[Kategórie]),LOOKUP(E95,Tabuľka145[[Od ]],Tabuľka145[Kategórie]))</f>
        <v>Ženy A</v>
      </c>
      <c r="H95" s="14"/>
      <c r="I95" s="14" t="s">
        <v>124</v>
      </c>
    </row>
    <row r="96" spans="1:9" x14ac:dyDescent="0.25">
      <c r="B96" s="5" t="s">
        <v>272</v>
      </c>
      <c r="C96" s="5" t="s">
        <v>271</v>
      </c>
      <c r="D96" s="5" t="str">
        <f t="shared" si="2"/>
        <v>Bánovce nad Bebravou</v>
      </c>
      <c r="E96" s="3">
        <v>1987</v>
      </c>
      <c r="F96" s="3" t="s">
        <v>266</v>
      </c>
      <c r="G96" s="14" t="str">
        <f>IF(F96="m",LOOKUP(E96,Tabuľka14[[Od ]],Tabuľka14[Kategórie]),LOOKUP(E96,Tabuľka145[[Od ]],Tabuľka145[Kategórie]))</f>
        <v>Muži A</v>
      </c>
      <c r="H96" s="14"/>
      <c r="I96" s="14" t="s">
        <v>91</v>
      </c>
    </row>
    <row r="97" spans="2:9" x14ac:dyDescent="0.25">
      <c r="B97" s="5" t="s">
        <v>217</v>
      </c>
      <c r="C97" s="5" t="s">
        <v>218</v>
      </c>
      <c r="D97" s="5" t="str">
        <f t="shared" si="2"/>
        <v>Dubnica nad Váhom</v>
      </c>
      <c r="E97" s="3">
        <v>1978</v>
      </c>
      <c r="F97" s="3" t="s">
        <v>267</v>
      </c>
      <c r="G97" s="14" t="str">
        <f>IF(F97="m",LOOKUP(E97,Tabuľka14[[Od ]],Tabuľka14[Kategórie]),LOOKUP(E97,Tabuľka145[[Od ]],Tabuľka145[Kategórie]))</f>
        <v>Ženy A</v>
      </c>
      <c r="H97" s="14"/>
      <c r="I97" s="14" t="s">
        <v>98</v>
      </c>
    </row>
    <row r="98" spans="2:9" x14ac:dyDescent="0.25">
      <c r="B98" s="5" t="s">
        <v>7</v>
      </c>
      <c r="C98" s="5" t="s">
        <v>8</v>
      </c>
      <c r="D98" s="5" t="str">
        <f t="shared" ref="D98:D129" si="3">TRIM(CONCATENATE(H98," ",I98))</f>
        <v>Horné Naštice</v>
      </c>
      <c r="E98" s="3">
        <v>1980</v>
      </c>
      <c r="F98" s="3" t="s">
        <v>266</v>
      </c>
      <c r="G98" s="14" t="str">
        <f>IF(F98="m",LOOKUP(E98,Tabuľka14[[Od ]],Tabuľka14[Kategórie]),LOOKUP(E98,Tabuľka145[[Od ]],Tabuľka145[Kategórie]))</f>
        <v>Muži B</v>
      </c>
      <c r="H98" s="14"/>
      <c r="I98" s="14" t="s">
        <v>9</v>
      </c>
    </row>
    <row r="99" spans="2:9" x14ac:dyDescent="0.25">
      <c r="B99" s="5" t="s">
        <v>49</v>
      </c>
      <c r="C99" s="5" t="s">
        <v>226</v>
      </c>
      <c r="D99" s="5" t="str">
        <f t="shared" si="3"/>
        <v>Hruboš Team Bánovce nad Bebravou</v>
      </c>
      <c r="E99" s="3">
        <v>1986</v>
      </c>
      <c r="F99" s="3" t="s">
        <v>266</v>
      </c>
      <c r="G99" s="14" t="str">
        <f>IF(F99="m",LOOKUP(E99,Tabuľka14[[Od ]],Tabuľka14[Kategórie]),LOOKUP(E99,Tabuľka145[[Od ]],Tabuľka145[Kategórie]))</f>
        <v>Muži A</v>
      </c>
      <c r="H99" s="14" t="s">
        <v>279</v>
      </c>
      <c r="I99" s="14" t="s">
        <v>91</v>
      </c>
    </row>
    <row r="100" spans="2:9" x14ac:dyDescent="0.25">
      <c r="B100" s="5" t="s">
        <v>7</v>
      </c>
      <c r="C100" s="5" t="s">
        <v>306</v>
      </c>
      <c r="D100" s="5" t="str">
        <f t="shared" si="3"/>
        <v>Trenčín</v>
      </c>
      <c r="E100" s="3">
        <v>1948</v>
      </c>
      <c r="F100" s="3" t="s">
        <v>266</v>
      </c>
      <c r="G100" s="14" t="str">
        <f>IF(F100="m",LOOKUP(E100,Tabuľka14[[Od ]],Tabuľka14[Kategórie]),LOOKUP(E100,Tabuľka145[[Od ]],Tabuľka145[Kategórie]))</f>
        <v>Muži E</v>
      </c>
      <c r="H100" s="14"/>
      <c r="I100" s="14" t="s">
        <v>23</v>
      </c>
    </row>
    <row r="101" spans="2:9" x14ac:dyDescent="0.25">
      <c r="B101" s="5" t="s">
        <v>153</v>
      </c>
      <c r="C101" s="5" t="s">
        <v>152</v>
      </c>
      <c r="D101" s="5" t="str">
        <f t="shared" si="3"/>
        <v>AŠK Slavia Trnava</v>
      </c>
      <c r="E101" s="3">
        <v>1991</v>
      </c>
      <c r="F101" s="3" t="s">
        <v>266</v>
      </c>
      <c r="G101" s="14" t="str">
        <f>IF(F101="m",LOOKUP(E101,Tabuľka14[[Od ]],Tabuľka14[Kategórie]),LOOKUP(E101,Tabuľka145[[Od ]],Tabuľka145[Kategórie]))</f>
        <v>Muži A</v>
      </c>
      <c r="H101" s="14" t="s">
        <v>281</v>
      </c>
      <c r="I101" s="14" t="s">
        <v>280</v>
      </c>
    </row>
    <row r="102" spans="2:9" x14ac:dyDescent="0.25">
      <c r="B102" s="5" t="s">
        <v>132</v>
      </c>
      <c r="C102" s="5" t="s">
        <v>244</v>
      </c>
      <c r="D102" s="5" t="str">
        <f t="shared" si="3"/>
        <v>Londýn</v>
      </c>
      <c r="E102" s="3">
        <v>1959</v>
      </c>
      <c r="F102" s="3" t="s">
        <v>266</v>
      </c>
      <c r="G102" s="14" t="str">
        <f>IF(F102="m",LOOKUP(E102,Tabuľka14[[Od ]],Tabuľka14[Kategórie]),LOOKUP(E102,Tabuľka145[[Od ]],Tabuľka145[Kategórie]))</f>
        <v>Muži D</v>
      </c>
      <c r="H102" s="14"/>
      <c r="I102" s="14" t="s">
        <v>282</v>
      </c>
    </row>
    <row r="103" spans="2:9" x14ac:dyDescent="0.25">
      <c r="B103" s="5" t="s">
        <v>26</v>
      </c>
      <c r="C103" s="5" t="s">
        <v>27</v>
      </c>
      <c r="D103" s="5" t="str">
        <f t="shared" si="3"/>
        <v>Biskupice</v>
      </c>
      <c r="E103" s="3">
        <v>1966</v>
      </c>
      <c r="F103" s="3" t="s">
        <v>266</v>
      </c>
      <c r="G103" s="14" t="str">
        <f>IF(F103="m",LOOKUP(E103,Tabuľka14[[Od ]],Tabuľka14[Kategórie]),LOOKUP(E103,Tabuľka145[[Od ]],Tabuľka145[Kategórie]))</f>
        <v>Muži C</v>
      </c>
      <c r="H103" s="14"/>
      <c r="I103" s="14" t="s">
        <v>28</v>
      </c>
    </row>
    <row r="104" spans="2:9" x14ac:dyDescent="0.25">
      <c r="B104" s="5" t="s">
        <v>93</v>
      </c>
      <c r="C104" s="5" t="s">
        <v>169</v>
      </c>
      <c r="D104" s="5" t="str">
        <f t="shared" si="3"/>
        <v>Podlužany</v>
      </c>
      <c r="E104" s="3">
        <v>1984</v>
      </c>
      <c r="F104" s="3" t="s">
        <v>266</v>
      </c>
      <c r="G104" s="14" t="str">
        <f>IF(F104="m",LOOKUP(E104,Tabuľka14[[Od ]],Tabuľka14[Kategórie]),LOOKUP(E104,Tabuľka145[[Od ]],Tabuľka145[Kategórie]))</f>
        <v>Muži B</v>
      </c>
      <c r="H104" s="14"/>
      <c r="I104" s="14" t="s">
        <v>168</v>
      </c>
    </row>
    <row r="105" spans="2:9" x14ac:dyDescent="0.25">
      <c r="B105" s="5" t="s">
        <v>51</v>
      </c>
      <c r="C105" s="5" t="s">
        <v>52</v>
      </c>
      <c r="D105" s="5" t="str">
        <f t="shared" si="3"/>
        <v>Bánovce nad Bebravou</v>
      </c>
      <c r="E105" s="3">
        <v>2000</v>
      </c>
      <c r="F105" s="3" t="s">
        <v>266</v>
      </c>
      <c r="G105" s="14" t="str">
        <f>IF(F105="m",LOOKUP(E105,Tabuľka14[[Od ]],Tabuľka14[Kategórie]),LOOKUP(E105,Tabuľka145[[Od ]],Tabuľka145[Kategórie]))</f>
        <v>HOBBY</v>
      </c>
      <c r="H105" s="14"/>
      <c r="I105" s="14" t="s">
        <v>91</v>
      </c>
    </row>
    <row r="106" spans="2:9" x14ac:dyDescent="0.25">
      <c r="B106" s="5" t="s">
        <v>58</v>
      </c>
      <c r="C106" s="5" t="s">
        <v>59</v>
      </c>
      <c r="D106" s="5" t="str">
        <f t="shared" si="3"/>
        <v>Bánovce nad Bebravou</v>
      </c>
      <c r="E106" s="3">
        <v>1978</v>
      </c>
      <c r="F106" s="3" t="s">
        <v>266</v>
      </c>
      <c r="G106" s="14" t="str">
        <f>IF(F106="m",LOOKUP(E106,Tabuľka14[[Od ]],Tabuľka14[Kategórie]),LOOKUP(E106,Tabuľka145[[Od ]],Tabuľka145[Kategórie]))</f>
        <v>Muži B</v>
      </c>
      <c r="H106" s="14"/>
      <c r="I106" s="14" t="s">
        <v>91</v>
      </c>
    </row>
    <row r="107" spans="2:9" x14ac:dyDescent="0.25">
      <c r="B107" s="5" t="s">
        <v>49</v>
      </c>
      <c r="C107" s="5" t="s">
        <v>160</v>
      </c>
      <c r="D107" s="5" t="str">
        <f t="shared" si="3"/>
        <v>Bánovce nad Bebravou</v>
      </c>
      <c r="E107" s="3">
        <v>1983</v>
      </c>
      <c r="F107" s="3" t="s">
        <v>266</v>
      </c>
      <c r="G107" s="14" t="str">
        <f>IF(F107="m",LOOKUP(E107,Tabuľka14[[Od ]],Tabuľka14[Kategórie]),LOOKUP(E107,Tabuľka145[[Od ]],Tabuľka145[Kategórie]))</f>
        <v>Muži B</v>
      </c>
      <c r="H107" s="14"/>
      <c r="I107" s="14" t="s">
        <v>91</v>
      </c>
    </row>
    <row r="108" spans="2:9" x14ac:dyDescent="0.25">
      <c r="B108" s="5" t="s">
        <v>302</v>
      </c>
      <c r="C108" s="5" t="s">
        <v>303</v>
      </c>
      <c r="D108" s="5" t="str">
        <f t="shared" si="3"/>
        <v>BIN Bánovce nad Bebravou</v>
      </c>
      <c r="E108" s="3">
        <v>1999</v>
      </c>
      <c r="F108" s="3" t="s">
        <v>266</v>
      </c>
      <c r="G108" s="14" t="str">
        <f>IF(F108="m",LOOKUP(E108,Tabuľka14[[Od ]],Tabuľka14[Kategórie]),LOOKUP(E108,Tabuľka145[[Od ]],Tabuľka145[Kategórie]))</f>
        <v>Muži A</v>
      </c>
      <c r="H108" s="14" t="s">
        <v>301</v>
      </c>
      <c r="I108" s="14" t="s">
        <v>91</v>
      </c>
    </row>
    <row r="109" spans="2:9" x14ac:dyDescent="0.25">
      <c r="B109" s="5" t="s">
        <v>11</v>
      </c>
      <c r="C109" s="5" t="s">
        <v>303</v>
      </c>
      <c r="D109" s="5" t="str">
        <f t="shared" si="3"/>
        <v>BIN Bánovce nad Bebravou</v>
      </c>
      <c r="E109" s="3">
        <v>1974</v>
      </c>
      <c r="F109" s="3" t="s">
        <v>266</v>
      </c>
      <c r="G109" s="14" t="str">
        <f>IF(F109="m",LOOKUP(E109,Tabuľka14[[Od ]],Tabuľka14[Kategórie]),LOOKUP(E109,Tabuľka145[[Od ]],Tabuľka145[Kategórie]))</f>
        <v>Muži C</v>
      </c>
      <c r="H109" s="14" t="s">
        <v>301</v>
      </c>
      <c r="I109" s="14" t="s">
        <v>91</v>
      </c>
    </row>
    <row r="110" spans="2:9" x14ac:dyDescent="0.25">
      <c r="B110" s="5" t="s">
        <v>299</v>
      </c>
      <c r="C110" s="5" t="s">
        <v>298</v>
      </c>
      <c r="D110" s="5" t="str">
        <f t="shared" si="3"/>
        <v>Prievidza</v>
      </c>
      <c r="E110" s="3">
        <v>1992</v>
      </c>
      <c r="F110" s="3" t="s">
        <v>267</v>
      </c>
      <c r="G110" s="14" t="str">
        <f>IF(F110="m",LOOKUP(E110,Tabuľka14[[Od ]],Tabuľka14[Kategórie]),LOOKUP(E110,Tabuľka145[[Od ]],Tabuľka145[Kategórie]))</f>
        <v>Ženy A</v>
      </c>
      <c r="H110" s="14"/>
      <c r="I110" s="14" t="s">
        <v>113</v>
      </c>
    </row>
    <row r="111" spans="2:9" x14ac:dyDescent="0.25">
      <c r="B111" s="5" t="s">
        <v>49</v>
      </c>
      <c r="C111" s="5" t="s">
        <v>248</v>
      </c>
      <c r="D111" s="5" t="str">
        <f t="shared" si="3"/>
        <v>Bánovce nad Bebravou</v>
      </c>
      <c r="E111" s="3">
        <v>1992</v>
      </c>
      <c r="F111" s="3" t="s">
        <v>266</v>
      </c>
      <c r="G111" s="14" t="str">
        <f>IF(F111="m",LOOKUP(E111,Tabuľka14[[Od ]],Tabuľka14[Kategórie]),LOOKUP(E111,Tabuľka145[[Od ]],Tabuľka145[Kategórie]))</f>
        <v>Muži A</v>
      </c>
      <c r="H111" s="14"/>
      <c r="I111" s="14" t="s">
        <v>91</v>
      </c>
    </row>
    <row r="112" spans="2:9" x14ac:dyDescent="0.25">
      <c r="B112" s="5" t="s">
        <v>132</v>
      </c>
      <c r="C112" s="5" t="s">
        <v>248</v>
      </c>
      <c r="D112" s="5" t="str">
        <f t="shared" si="3"/>
        <v>Bánovce nad Bebravou</v>
      </c>
      <c r="E112" s="3">
        <v>1989</v>
      </c>
      <c r="F112" s="3" t="s">
        <v>266</v>
      </c>
      <c r="G112" s="14" t="str">
        <f>IF(F112="m",LOOKUP(E112,Tabuľka14[[Od ]],Tabuľka14[Kategórie]),LOOKUP(E112,Tabuľka145[[Od ]],Tabuľka145[Kategórie]))</f>
        <v>Muži A</v>
      </c>
      <c r="H112" s="14"/>
      <c r="I112" s="14" t="s">
        <v>91</v>
      </c>
    </row>
    <row r="113" spans="2:9" x14ac:dyDescent="0.25">
      <c r="B113" s="5" t="s">
        <v>6</v>
      </c>
      <c r="C113" s="5" t="s">
        <v>50</v>
      </c>
      <c r="D113" s="5" t="str">
        <f t="shared" si="3"/>
        <v>Trenčín</v>
      </c>
      <c r="E113" s="3">
        <v>1947</v>
      </c>
      <c r="F113" s="3" t="s">
        <v>266</v>
      </c>
      <c r="G113" s="14" t="str">
        <f>IF(F113="m",LOOKUP(E113,Tabuľka14[[Od ]],Tabuľka14[Kategórie]),LOOKUP(E113,Tabuľka145[[Od ]],Tabuľka145[Kategórie]))</f>
        <v>Muži E</v>
      </c>
      <c r="H113" s="14"/>
      <c r="I113" s="14" t="s">
        <v>23</v>
      </c>
    </row>
    <row r="114" spans="2:9" x14ac:dyDescent="0.25">
      <c r="B114" s="5" t="s">
        <v>132</v>
      </c>
      <c r="C114" s="5" t="s">
        <v>161</v>
      </c>
      <c r="D114" s="5" t="str">
        <f t="shared" si="3"/>
        <v>Chocholná</v>
      </c>
      <c r="E114" s="3">
        <v>1972</v>
      </c>
      <c r="F114" s="3" t="s">
        <v>266</v>
      </c>
      <c r="G114" s="14" t="str">
        <f>IF(F114="m",LOOKUP(E114,Tabuľka14[[Od ]],Tabuľka14[Kategórie]),LOOKUP(E114,Tabuľka145[[Od ]],Tabuľka145[Kategórie]))</f>
        <v>Muži C</v>
      </c>
      <c r="H114" s="14"/>
      <c r="I114" s="14" t="s">
        <v>162</v>
      </c>
    </row>
    <row r="115" spans="2:9" x14ac:dyDescent="0.25">
      <c r="B115" s="5" t="s">
        <v>44</v>
      </c>
      <c r="C115" s="5" t="s">
        <v>300</v>
      </c>
      <c r="D115" s="5" t="str">
        <f t="shared" si="3"/>
        <v>Bánovce nad Bebravou</v>
      </c>
      <c r="E115" s="3">
        <v>1974</v>
      </c>
      <c r="F115" s="3" t="s">
        <v>266</v>
      </c>
      <c r="G115" s="14" t="str">
        <f>IF(F115="m",LOOKUP(E115,Tabuľka14[[Od ]],Tabuľka14[Kategórie]),LOOKUP(E115,Tabuľka145[[Od ]],Tabuľka145[Kategórie]))</f>
        <v>Muži C</v>
      </c>
      <c r="H115" s="14"/>
      <c r="I115" s="14" t="s">
        <v>91</v>
      </c>
    </row>
    <row r="116" spans="2:9" x14ac:dyDescent="0.25">
      <c r="B116" s="5" t="s">
        <v>148</v>
      </c>
      <c r="C116" s="5" t="s">
        <v>147</v>
      </c>
      <c r="D116" s="5" t="str">
        <f t="shared" si="3"/>
        <v>TRIAN ŠK UMB Banská Bystrica</v>
      </c>
      <c r="E116" s="3">
        <v>1987</v>
      </c>
      <c r="F116" s="3" t="s">
        <v>267</v>
      </c>
      <c r="G116" s="14" t="str">
        <f>IF(F116="m",LOOKUP(E116,Tabuľka14[[Od ]],Tabuľka14[Kategórie]),LOOKUP(E116,Tabuľka145[[Od ]],Tabuľka145[Kategórie]))</f>
        <v>Ženy A</v>
      </c>
      <c r="H116" s="14" t="s">
        <v>290</v>
      </c>
      <c r="I116" s="14" t="s">
        <v>289</v>
      </c>
    </row>
    <row r="117" spans="2:9" x14ac:dyDescent="0.25">
      <c r="B117" s="5" t="s">
        <v>209</v>
      </c>
      <c r="C117" s="5" t="s">
        <v>208</v>
      </c>
      <c r="D117" s="5" t="str">
        <f t="shared" si="3"/>
        <v>Prusy</v>
      </c>
      <c r="E117" s="3">
        <v>1988</v>
      </c>
      <c r="F117" s="3" t="s">
        <v>266</v>
      </c>
      <c r="G117" s="14" t="str">
        <f>IF(F117="m",LOOKUP(E117,Tabuľka14[[Od ]],Tabuľka14[Kategórie]),LOOKUP(E117,Tabuľka145[[Od ]],Tabuľka145[Kategórie]))</f>
        <v>Muži A</v>
      </c>
      <c r="H117" s="14"/>
      <c r="I117" s="14" t="s">
        <v>124</v>
      </c>
    </row>
    <row r="118" spans="2:9" x14ac:dyDescent="0.25">
      <c r="B118" s="5" t="s">
        <v>146</v>
      </c>
      <c r="C118" s="5" t="s">
        <v>151</v>
      </c>
      <c r="D118" s="5" t="str">
        <f t="shared" si="3"/>
        <v>ŠHOK Bánovce nad Bebravou</v>
      </c>
      <c r="E118" s="3">
        <v>1985</v>
      </c>
      <c r="F118" s="3" t="s">
        <v>266</v>
      </c>
      <c r="G118" s="14" t="str">
        <f>IF(F118="m",LOOKUP(E118,Tabuľka14[[Od ]],Tabuľka14[Kategórie]),LOOKUP(E118,Tabuľka145[[Od ]],Tabuľka145[Kategórie]))</f>
        <v>Muži A</v>
      </c>
      <c r="H118" s="14" t="s">
        <v>550</v>
      </c>
      <c r="I118" s="14" t="s">
        <v>91</v>
      </c>
    </row>
    <row r="119" spans="2:9" x14ac:dyDescent="0.25">
      <c r="B119" s="5" t="s">
        <v>105</v>
      </c>
      <c r="C119" s="5" t="s">
        <v>104</v>
      </c>
      <c r="D119" s="5" t="str">
        <f t="shared" si="3"/>
        <v>Omšenie</v>
      </c>
      <c r="E119" s="3">
        <v>1968</v>
      </c>
      <c r="F119" s="3" t="s">
        <v>267</v>
      </c>
      <c r="G119" s="14" t="str">
        <f>IF(F119="m",LOOKUP(E119,Tabuľka14[[Od ]],Tabuľka14[Kategórie]),LOOKUP(E119,Tabuľka145[[Od ]],Tabuľka145[Kategórie]))</f>
        <v>Ženy B</v>
      </c>
      <c r="H119" s="14"/>
      <c r="I119" s="14" t="s">
        <v>106</v>
      </c>
    </row>
    <row r="120" spans="2:9" x14ac:dyDescent="0.25">
      <c r="B120" s="5" t="s">
        <v>51</v>
      </c>
      <c r="C120" s="5" t="s">
        <v>204</v>
      </c>
      <c r="D120" s="5" t="str">
        <f t="shared" si="3"/>
        <v>Štvorlístok Trenčín</v>
      </c>
      <c r="E120" s="3">
        <v>1995</v>
      </c>
      <c r="F120" s="3" t="s">
        <v>266</v>
      </c>
      <c r="G120" s="14" t="str">
        <f>IF(F120="m",LOOKUP(E120,Tabuľka14[[Od ]],Tabuľka14[Kategórie]),LOOKUP(E120,Tabuľka145[[Od ]],Tabuľka145[Kategórie]))</f>
        <v>Muži A</v>
      </c>
      <c r="H120" s="14" t="s">
        <v>284</v>
      </c>
      <c r="I120" s="14" t="s">
        <v>23</v>
      </c>
    </row>
    <row r="121" spans="2:9" x14ac:dyDescent="0.25">
      <c r="B121" s="5" t="s">
        <v>203</v>
      </c>
      <c r="C121" s="5" t="s">
        <v>204</v>
      </c>
      <c r="D121" s="5" t="str">
        <f t="shared" si="3"/>
        <v>Štvorlístok Trenčín</v>
      </c>
      <c r="E121" s="3">
        <v>1967</v>
      </c>
      <c r="F121" s="3" t="s">
        <v>266</v>
      </c>
      <c r="G121" s="14" t="str">
        <f>IF(F121="m",LOOKUP(E121,Tabuľka14[[Od ]],Tabuľka14[Kategórie]),LOOKUP(E121,Tabuľka145[[Od ]],Tabuľka145[Kategórie]))</f>
        <v>Muži C</v>
      </c>
      <c r="H121" s="14" t="s">
        <v>284</v>
      </c>
      <c r="I121" s="14" t="s">
        <v>23</v>
      </c>
    </row>
    <row r="122" spans="2:9" x14ac:dyDescent="0.25">
      <c r="B122" s="5" t="s">
        <v>249</v>
      </c>
      <c r="C122" s="5" t="s">
        <v>250</v>
      </c>
      <c r="D122" s="5" t="str">
        <f t="shared" si="3"/>
        <v>Štvorlístok Trenčín</v>
      </c>
      <c r="E122" s="3">
        <v>1968</v>
      </c>
      <c r="F122" s="3" t="s">
        <v>267</v>
      </c>
      <c r="G122" s="14" t="str">
        <f>IF(F122="m",LOOKUP(E122,Tabuľka14[[Od ]],Tabuľka14[Kategórie]),LOOKUP(E122,Tabuľka145[[Od ]],Tabuľka145[Kategórie]))</f>
        <v>Ženy B</v>
      </c>
      <c r="H122" s="14" t="s">
        <v>284</v>
      </c>
      <c r="I122" s="14" t="s">
        <v>23</v>
      </c>
    </row>
    <row r="123" spans="2:9" x14ac:dyDescent="0.25">
      <c r="B123" s="5" t="s">
        <v>115</v>
      </c>
      <c r="C123" s="5" t="s">
        <v>207</v>
      </c>
      <c r="D123" s="5" t="str">
        <f t="shared" si="3"/>
        <v>Partizánske</v>
      </c>
      <c r="E123" s="3">
        <v>1988</v>
      </c>
      <c r="F123" s="3" t="s">
        <v>266</v>
      </c>
      <c r="G123" s="14" t="str">
        <f>IF(F123="m",LOOKUP(E123,Tabuľka14[[Od ]],Tabuľka14[Kategórie]),LOOKUP(E123,Tabuľka145[[Od ]],Tabuľka145[Kategórie]))</f>
        <v>Muži A</v>
      </c>
      <c r="H123" s="14"/>
      <c r="I123" s="14" t="s">
        <v>95</v>
      </c>
    </row>
    <row r="124" spans="2:9" x14ac:dyDescent="0.25">
      <c r="B124" s="5" t="s">
        <v>93</v>
      </c>
      <c r="C124" s="5" t="s">
        <v>150</v>
      </c>
      <c r="D124" s="5" t="str">
        <f t="shared" si="3"/>
        <v>Partizánske</v>
      </c>
      <c r="E124" s="3">
        <v>1979</v>
      </c>
      <c r="F124" s="3" t="s">
        <v>266</v>
      </c>
      <c r="G124" s="14" t="str">
        <f>IF(F124="m",LOOKUP(E124,Tabuľka14[[Od ]],Tabuľka14[Kategórie]),LOOKUP(E124,Tabuľka145[[Od ]],Tabuľka145[Kategórie]))</f>
        <v>Muži B</v>
      </c>
      <c r="H124" s="14"/>
      <c r="I124" s="14" t="s">
        <v>95</v>
      </c>
    </row>
    <row r="125" spans="2:9" x14ac:dyDescent="0.25">
      <c r="B125" s="5" t="s">
        <v>132</v>
      </c>
      <c r="C125" s="5" t="s">
        <v>245</v>
      </c>
      <c r="D125" s="5" t="str">
        <f t="shared" si="3"/>
        <v>Martin</v>
      </c>
      <c r="E125" s="3">
        <v>1982</v>
      </c>
      <c r="F125" s="3" t="s">
        <v>266</v>
      </c>
      <c r="G125" s="14" t="str">
        <f>IF(F125="m",LOOKUP(E125,Tabuľka14[[Od ]],Tabuľka14[Kategórie]),LOOKUP(E125,Tabuľka145[[Od ]],Tabuľka145[Kategórie]))</f>
        <v>Muži B</v>
      </c>
      <c r="H125" s="14"/>
      <c r="I125" s="14" t="s">
        <v>145</v>
      </c>
    </row>
    <row r="126" spans="2:9" x14ac:dyDescent="0.25">
      <c r="B126" s="5" t="s">
        <v>5</v>
      </c>
      <c r="C126" s="5" t="s">
        <v>307</v>
      </c>
      <c r="D126" s="5" t="str">
        <f t="shared" si="3"/>
        <v>Jogging klub Dubnica nad Váhom</v>
      </c>
      <c r="E126" s="3">
        <v>1953</v>
      </c>
      <c r="F126" s="3" t="s">
        <v>266</v>
      </c>
      <c r="G126" s="14" t="str">
        <f>IF(F126="m",LOOKUP(E126,Tabuľka14[[Od ]],Tabuľka14[Kategórie]),LOOKUP(E126,Tabuľka145[[Od ]],Tabuľka145[Kategórie]))</f>
        <v>Muži E</v>
      </c>
      <c r="H126" s="14" t="s">
        <v>308</v>
      </c>
      <c r="I126" s="14" t="s">
        <v>98</v>
      </c>
    </row>
    <row r="127" spans="2:9" x14ac:dyDescent="0.25">
      <c r="B127" s="5" t="s">
        <v>140</v>
      </c>
      <c r="C127" s="5" t="s">
        <v>141</v>
      </c>
      <c r="D127" s="5" t="str">
        <f t="shared" si="3"/>
        <v>Bánovce nad Bebravou</v>
      </c>
      <c r="E127" s="3">
        <v>1984</v>
      </c>
      <c r="F127" s="3" t="s">
        <v>266</v>
      </c>
      <c r="G127" s="14" t="str">
        <f>IF(F127="m",LOOKUP(E127,Tabuľka14[[Od ]],Tabuľka14[Kategórie]),LOOKUP(E127,Tabuľka145[[Od ]],Tabuľka145[Kategórie]))</f>
        <v>Muži B</v>
      </c>
      <c r="H127" s="14"/>
      <c r="I127" s="14" t="s">
        <v>91</v>
      </c>
    </row>
    <row r="128" spans="2:9" x14ac:dyDescent="0.25">
      <c r="B128" s="5" t="s">
        <v>296</v>
      </c>
      <c r="C128" s="5" t="s">
        <v>297</v>
      </c>
      <c r="D128" s="5" t="str">
        <f t="shared" si="3"/>
        <v>Bánovce nad Bebravou</v>
      </c>
      <c r="E128" s="3">
        <v>1995</v>
      </c>
      <c r="F128" s="3" t="s">
        <v>267</v>
      </c>
      <c r="G128" s="14" t="str">
        <f>IF(F128="m",LOOKUP(E128,Tabuľka14[[Od ]],Tabuľka14[Kategórie]),LOOKUP(E128,Tabuľka145[[Od ]],Tabuľka145[Kategórie]))</f>
        <v>Ženy A</v>
      </c>
      <c r="H128" s="14"/>
      <c r="I128" s="14" t="s">
        <v>91</v>
      </c>
    </row>
    <row r="129" spans="2:9" x14ac:dyDescent="0.25">
      <c r="B129" s="5" t="s">
        <v>115</v>
      </c>
      <c r="C129" s="5" t="s">
        <v>114</v>
      </c>
      <c r="D129" s="5" t="str">
        <f t="shared" si="3"/>
        <v>Bánovce nad Bebravou</v>
      </c>
      <c r="E129" s="3">
        <v>1993</v>
      </c>
      <c r="F129" s="3" t="s">
        <v>266</v>
      </c>
      <c r="G129" s="14" t="str">
        <f>IF(F129="m",LOOKUP(E129,Tabuľka14[[Od ]],Tabuľka14[Kategórie]),LOOKUP(E129,Tabuľka145[[Od ]],Tabuľka145[Kategórie]))</f>
        <v>Muži A</v>
      </c>
      <c r="H129" s="14"/>
      <c r="I129" s="14" t="s">
        <v>91</v>
      </c>
    </row>
    <row r="130" spans="2:9" x14ac:dyDescent="0.25">
      <c r="B130" s="5" t="s">
        <v>7</v>
      </c>
      <c r="C130" s="5" t="s">
        <v>240</v>
      </c>
      <c r="D130" s="5" t="str">
        <f t="shared" ref="D130:D142" si="4">TRIM(CONCATENATE(H130," ",I130))</f>
        <v>Slatina nad Bebravou</v>
      </c>
      <c r="E130" s="3">
        <v>1962</v>
      </c>
      <c r="F130" s="3" t="s">
        <v>266</v>
      </c>
      <c r="G130" s="14" t="str">
        <f>IF(F130="m",LOOKUP(E130,Tabuľka14[[Od ]],Tabuľka14[Kategórie]),LOOKUP(E130,Tabuľka145[[Od ]],Tabuľka145[Kategórie]))</f>
        <v>Muži D</v>
      </c>
      <c r="H130" s="14"/>
      <c r="I130" s="14" t="s">
        <v>241</v>
      </c>
    </row>
    <row r="131" spans="2:9" x14ac:dyDescent="0.25">
      <c r="B131" s="5" t="s">
        <v>205</v>
      </c>
      <c r="C131" s="5" t="s">
        <v>206</v>
      </c>
      <c r="D131" s="5" t="str">
        <f t="shared" si="4"/>
        <v>Trenčín</v>
      </c>
      <c r="E131" s="3">
        <v>1943</v>
      </c>
      <c r="F131" s="3" t="s">
        <v>266</v>
      </c>
      <c r="G131" s="14" t="str">
        <f>IF(F131="m",LOOKUP(E131,Tabuľka14[[Od ]],Tabuľka14[Kategórie]),LOOKUP(E131,Tabuľka145[[Od ]],Tabuľka145[Kategórie]))</f>
        <v>Muži E</v>
      </c>
      <c r="H131" s="14"/>
      <c r="I131" s="14" t="s">
        <v>23</v>
      </c>
    </row>
    <row r="132" spans="2:9" x14ac:dyDescent="0.25">
      <c r="B132" s="5" t="s">
        <v>228</v>
      </c>
      <c r="C132" s="5" t="s">
        <v>229</v>
      </c>
      <c r="D132" s="5" t="str">
        <f t="shared" si="4"/>
        <v>OSTRIX Bánovce nad Bebravou</v>
      </c>
      <c r="E132" s="3">
        <v>1987</v>
      </c>
      <c r="F132" s="3" t="s">
        <v>266</v>
      </c>
      <c r="G132" s="14" t="str">
        <f>IF(F132="m",LOOKUP(E132,Tabuľka14[[Od ]],Tabuľka14[Kategórie]),LOOKUP(E132,Tabuľka145[[Od ]],Tabuľka145[Kategórie]))</f>
        <v>Muži A</v>
      </c>
      <c r="H132" s="14" t="s">
        <v>283</v>
      </c>
      <c r="I132" s="14" t="s">
        <v>91</v>
      </c>
    </row>
    <row r="133" spans="2:9" x14ac:dyDescent="0.25">
      <c r="B133" s="5" t="s">
        <v>36</v>
      </c>
      <c r="C133" s="5" t="s">
        <v>37</v>
      </c>
      <c r="D133" s="5" t="str">
        <f t="shared" si="4"/>
        <v>Partizánske</v>
      </c>
      <c r="E133" s="3">
        <v>1980</v>
      </c>
      <c r="F133" s="3" t="s">
        <v>267</v>
      </c>
      <c r="G133" s="14" t="str">
        <f>IF(F133="m",LOOKUP(E133,Tabuľka14[[Od ]],Tabuľka14[Kategórie]),LOOKUP(E133,Tabuľka145[[Od ]],Tabuľka145[Kategórie]))</f>
        <v>Ženy A</v>
      </c>
      <c r="H133" s="14"/>
      <c r="I133" s="14" t="s">
        <v>95</v>
      </c>
    </row>
    <row r="134" spans="2:9" x14ac:dyDescent="0.25">
      <c r="B134" s="5" t="s">
        <v>132</v>
      </c>
      <c r="C134" s="5" t="s">
        <v>164</v>
      </c>
      <c r="D134" s="5" t="str">
        <f t="shared" si="4"/>
        <v>Trenčianska Teplá</v>
      </c>
      <c r="E134" s="3">
        <v>1969</v>
      </c>
      <c r="F134" s="3" t="s">
        <v>266</v>
      </c>
      <c r="G134" s="14" t="str">
        <f>IF(F134="m",LOOKUP(E134,Tabuľka14[[Od ]],Tabuľka14[Kategórie]),LOOKUP(E134,Tabuľka145[[Od ]],Tabuľka145[Kategórie]))</f>
        <v>Muži C</v>
      </c>
      <c r="H134" s="14"/>
      <c r="I134" s="14" t="s">
        <v>165</v>
      </c>
    </row>
    <row r="135" spans="2:9" x14ac:dyDescent="0.25">
      <c r="B135" s="5" t="s">
        <v>117</v>
      </c>
      <c r="C135" s="5" t="s">
        <v>116</v>
      </c>
      <c r="D135" s="5" t="str">
        <f t="shared" si="4"/>
        <v>Uhrovec</v>
      </c>
      <c r="E135" s="3">
        <v>1997</v>
      </c>
      <c r="F135" s="3" t="s">
        <v>266</v>
      </c>
      <c r="G135" s="14" t="str">
        <f>IF(F135="m",LOOKUP(E135,Tabuľka14[[Od ]],Tabuľka14[Kategórie]),LOOKUP(E135,Tabuľka145[[Od ]],Tabuľka145[Kategórie]))</f>
        <v>Muži A</v>
      </c>
      <c r="H135" s="14"/>
      <c r="I135" s="14" t="s">
        <v>118</v>
      </c>
    </row>
    <row r="136" spans="2:9" x14ac:dyDescent="0.25">
      <c r="B136" s="5" t="s">
        <v>49</v>
      </c>
      <c r="C136" s="5" t="s">
        <v>10</v>
      </c>
      <c r="D136" s="5" t="str">
        <f t="shared" si="4"/>
        <v>Piaristické gymnázium F. Hanáka Prievidza</v>
      </c>
      <c r="E136" s="3">
        <v>1997</v>
      </c>
      <c r="F136" s="3" t="s">
        <v>266</v>
      </c>
      <c r="G136" s="14" t="str">
        <f>IF(F136="m",LOOKUP(E136,Tabuľka14[[Od ]],Tabuľka14[Kategórie]),LOOKUP(E136,Tabuľka145[[Od ]],Tabuľka145[Kategórie]))</f>
        <v>Muži A</v>
      </c>
      <c r="H136" s="14" t="s">
        <v>287</v>
      </c>
      <c r="I136" s="14" t="s">
        <v>113</v>
      </c>
    </row>
    <row r="137" spans="2:9" x14ac:dyDescent="0.25">
      <c r="B137" s="5" t="s">
        <v>6</v>
      </c>
      <c r="C137" s="5" t="s">
        <v>10</v>
      </c>
      <c r="D137" s="5" t="str">
        <f t="shared" si="4"/>
        <v>KRB Partizánske</v>
      </c>
      <c r="E137" s="3">
        <v>1970</v>
      </c>
      <c r="F137" s="3" t="s">
        <v>266</v>
      </c>
      <c r="G137" s="14" t="str">
        <f>IF(F137="m",LOOKUP(E137,Tabuľka14[[Od ]],Tabuľka14[Kategórie]),LOOKUP(E137,Tabuľka145[[Od ]],Tabuľka145[Kategórie]))</f>
        <v>Muži C</v>
      </c>
      <c r="H137" s="14" t="s">
        <v>288</v>
      </c>
      <c r="I137" s="14" t="s">
        <v>95</v>
      </c>
    </row>
    <row r="138" spans="2:9" x14ac:dyDescent="0.25">
      <c r="B138" s="5" t="s">
        <v>251</v>
      </c>
      <c r="C138" s="5" t="s">
        <v>295</v>
      </c>
      <c r="D138" s="5" t="str">
        <f t="shared" si="4"/>
        <v>Bánovce nad Bebravou</v>
      </c>
      <c r="E138" s="3">
        <v>1994</v>
      </c>
      <c r="F138" s="3" t="s">
        <v>267</v>
      </c>
      <c r="G138" s="14" t="str">
        <f>IF(F138="m",LOOKUP(E138,Tabuľka14[[Od ]],Tabuľka14[Kategórie]),LOOKUP(E138,Tabuľka145[[Od ]],Tabuľka145[Kategórie]))</f>
        <v>Ženy A</v>
      </c>
      <c r="H138" s="14"/>
      <c r="I138" s="14" t="s">
        <v>91</v>
      </c>
    </row>
    <row r="139" spans="2:9" x14ac:dyDescent="0.25">
      <c r="B139" s="5" t="s">
        <v>102</v>
      </c>
      <c r="C139" s="5" t="s">
        <v>101</v>
      </c>
      <c r="D139" s="5" t="str">
        <f t="shared" si="4"/>
        <v>CK aluplast TEAM Dubnica nad Váhom</v>
      </c>
      <c r="E139" s="3">
        <v>1987</v>
      </c>
      <c r="F139" s="3" t="s">
        <v>266</v>
      </c>
      <c r="G139" s="14" t="str">
        <f>IF(F139="m",LOOKUP(E139,Tabuľka14[[Od ]],Tabuľka14[Kategórie]),LOOKUP(E139,Tabuľka145[[Od ]],Tabuľka145[Kategórie]))</f>
        <v>Muži A</v>
      </c>
      <c r="H139" s="14" t="s">
        <v>103</v>
      </c>
      <c r="I139" s="14" t="s">
        <v>98</v>
      </c>
    </row>
    <row r="140" spans="2:9" x14ac:dyDescent="0.25">
      <c r="B140" s="5" t="s">
        <v>110</v>
      </c>
      <c r="C140" s="5" t="s">
        <v>109</v>
      </c>
      <c r="D140" s="5" t="str">
        <f t="shared" si="4"/>
        <v>Dvorec</v>
      </c>
      <c r="E140" s="3">
        <v>1998</v>
      </c>
      <c r="F140" s="3" t="s">
        <v>266</v>
      </c>
      <c r="G140" s="14" t="str">
        <f>IF(F140="m",LOOKUP(E140,Tabuľka14[[Od ]],Tabuľka14[Kategórie]),LOOKUP(E140,Tabuľka145[[Od ]],Tabuľka145[Kategórie]))</f>
        <v>Muži A</v>
      </c>
      <c r="H140" s="14"/>
      <c r="I140" s="14" t="s">
        <v>111</v>
      </c>
    </row>
    <row r="141" spans="2:9" x14ac:dyDescent="0.25">
      <c r="B141" s="5" t="s">
        <v>132</v>
      </c>
      <c r="C141" s="5" t="s">
        <v>273</v>
      </c>
      <c r="D141" s="5" t="str">
        <f t="shared" si="4"/>
        <v>Beluša</v>
      </c>
      <c r="E141" s="3">
        <v>1981</v>
      </c>
      <c r="F141" s="3" t="s">
        <v>266</v>
      </c>
      <c r="G141" s="14" t="str">
        <f>IF(F141="m",LOOKUP(E141,Tabuľka14[[Od ]],Tabuľka14[Kategórie]),LOOKUP(E141,Tabuľka145[[Od ]],Tabuľka145[Kategórie]))</f>
        <v>Muži B</v>
      </c>
      <c r="H141" s="14"/>
      <c r="I141" s="14" t="s">
        <v>274</v>
      </c>
    </row>
    <row r="142" spans="2:9" x14ac:dyDescent="0.25">
      <c r="B142" s="5" t="s">
        <v>140</v>
      </c>
      <c r="C142" s="5" t="s">
        <v>163</v>
      </c>
      <c r="D142" s="5" t="str">
        <f t="shared" si="4"/>
        <v>Ostratice</v>
      </c>
      <c r="E142" s="3">
        <v>1972</v>
      </c>
      <c r="F142" s="3" t="s">
        <v>266</v>
      </c>
      <c r="G142" s="14" t="str">
        <f>IF(F142="m",LOOKUP(E142,Tabuľka14[[Od ]],Tabuľka14[Kategórie]),LOOKUP(E142,Tabuľka145[[Od ]],Tabuľka145[Kategórie]))</f>
        <v>Muži C</v>
      </c>
      <c r="H142" s="14"/>
      <c r="I142" s="14" t="s">
        <v>129</v>
      </c>
    </row>
    <row r="143" spans="2:9" x14ac:dyDescent="0.25">
      <c r="G143" s="14"/>
      <c r="H143" s="14"/>
      <c r="I143" s="14"/>
    </row>
  </sheetData>
  <autoFilter ref="A1:I142">
    <sortState ref="A2:I142">
      <sortCondition ref="A1:A142"/>
    </sortState>
  </autoFilter>
  <dataConsolidate/>
  <dataValidations disablePrompts="1" count="1">
    <dataValidation type="list" allowBlank="1" showInputMessage="1" showErrorMessage="1" promptTitle="Meno" prompt="Vyber meno" sqref="B2:B4">
      <formula1>Meno</formula1>
    </dataValidation>
  </dataValidations>
  <pageMargins left="0" right="0" top="0.39370078740157483" bottom="0.39370078740157483" header="0.31496062992125984" footer="0.31496062992125984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3"/>
  <sheetViews>
    <sheetView showGridLines="0" tabSelected="1" zoomScale="80" zoomScaleNormal="8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5.85546875" style="1" customWidth="1"/>
    <col min="2" max="2" width="17" style="20" customWidth="1"/>
    <col min="3" max="3" width="15.42578125" style="20" customWidth="1"/>
    <col min="4" max="4" width="14.42578125" style="7" customWidth="1"/>
    <col min="5" max="5" width="22" customWidth="1"/>
    <col min="6" max="6" width="34.28515625" bestFit="1" customWidth="1"/>
    <col min="7" max="7" width="8.42578125" style="1" customWidth="1"/>
    <col min="8" max="8" width="10.140625" bestFit="1" customWidth="1"/>
    <col min="9" max="9" width="13.7109375" style="12" customWidth="1"/>
    <col min="10" max="10" width="18.28515625" style="4" customWidth="1"/>
    <col min="11" max="11" width="22.5703125" style="4" customWidth="1"/>
    <col min="12" max="12" width="6.7109375" style="24" hidden="1" customWidth="1"/>
    <col min="13" max="20" width="6.7109375" style="2" hidden="1" customWidth="1"/>
    <col min="21" max="21" width="8.7109375" style="2" hidden="1" customWidth="1"/>
    <col min="22" max="22" width="10.7109375" style="15" hidden="1" customWidth="1"/>
    <col min="26" max="26" width="11.42578125" bestFit="1" customWidth="1"/>
  </cols>
  <sheetData>
    <row r="1" spans="1:26" ht="24" thickBot="1" x14ac:dyDescent="0.4">
      <c r="A1" s="52" t="s">
        <v>313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5"/>
      <c r="M1" s="55"/>
      <c r="N1" s="55"/>
      <c r="O1" s="55"/>
      <c r="P1" s="55"/>
      <c r="Q1" s="55"/>
      <c r="R1" s="55"/>
      <c r="S1" s="55"/>
      <c r="T1" s="55"/>
      <c r="U1" s="55"/>
      <c r="V1" s="56"/>
    </row>
    <row r="2" spans="1:26" x14ac:dyDescent="0.25">
      <c r="A2"/>
      <c r="B2"/>
      <c r="C2"/>
      <c r="D2"/>
      <c r="G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6" s="16" customFormat="1" ht="39.75" customHeight="1" x14ac:dyDescent="0.25">
      <c r="A3" s="11" t="s">
        <v>0</v>
      </c>
      <c r="B3" s="43" t="s">
        <v>18</v>
      </c>
      <c r="C3" s="43" t="s">
        <v>19</v>
      </c>
      <c r="D3" s="44" t="s">
        <v>1</v>
      </c>
      <c r="E3" s="11" t="s">
        <v>2</v>
      </c>
      <c r="F3" s="11" t="s">
        <v>14</v>
      </c>
      <c r="G3" s="11" t="s">
        <v>3</v>
      </c>
      <c r="H3" s="11" t="s">
        <v>4</v>
      </c>
      <c r="I3" s="45" t="s">
        <v>13</v>
      </c>
      <c r="J3" s="46" t="s">
        <v>142</v>
      </c>
      <c r="K3" s="47" t="s">
        <v>15</v>
      </c>
      <c r="L3" s="34" t="s">
        <v>16</v>
      </c>
      <c r="M3" s="34" t="s">
        <v>20</v>
      </c>
      <c r="N3" s="34" t="s">
        <v>33</v>
      </c>
      <c r="O3" s="34" t="s">
        <v>32</v>
      </c>
      <c r="P3" s="34" t="s">
        <v>31</v>
      </c>
      <c r="Q3" s="34" t="s">
        <v>34</v>
      </c>
      <c r="R3" s="34" t="s">
        <v>35</v>
      </c>
      <c r="S3" s="34" t="s">
        <v>47</v>
      </c>
      <c r="T3" s="34" t="s">
        <v>56</v>
      </c>
      <c r="U3" s="34" t="s">
        <v>64</v>
      </c>
      <c r="V3" s="35" t="s">
        <v>17</v>
      </c>
      <c r="Y3" s="11">
        <v>6</v>
      </c>
      <c r="Z3" s="27" t="s">
        <v>562</v>
      </c>
    </row>
    <row r="4" spans="1:26" s="2" customFormat="1" x14ac:dyDescent="0.25">
      <c r="A4" s="36">
        <v>16</v>
      </c>
      <c r="B4" s="37">
        <v>1</v>
      </c>
      <c r="C4" s="50">
        <v>1</v>
      </c>
      <c r="D4" s="6" t="str">
        <f>VLOOKUP(A4,'01.kolo prezentácia'!$A$2:$G$143,2,FALSE)</f>
        <v>Tomáš</v>
      </c>
      <c r="E4" s="6" t="str">
        <f>VLOOKUP(A4,'01.kolo prezentácia'!$A$2:$G$143,3,FALSE)</f>
        <v>Podpera</v>
      </c>
      <c r="F4" s="6" t="str">
        <f>VLOOKUP(A4,'01.kolo prezentácia'!$A$2:$G$143,4,FALSE)</f>
        <v>Trenčín</v>
      </c>
      <c r="G4" s="38">
        <f>VLOOKUP(A4,'01.kolo prezentácia'!$A$2:$G$143,5,FALSE)</f>
        <v>1986</v>
      </c>
      <c r="H4" s="39" t="str">
        <f>VLOOKUP(A4,'01.kolo prezentácia'!$A$2:$G$143,7,FALSE)</f>
        <v>Muži A</v>
      </c>
      <c r="I4" s="40" t="str">
        <f>VLOOKUP(Tabuľka5[[#This Row],[štartovné číslo]],'01.kolo stopky'!A:C,3,FALSE)</f>
        <v>00:20:50,82</v>
      </c>
      <c r="J4" s="40">
        <f t="shared" ref="J4:J35" si="0">I4/$Y$3</f>
        <v>2.4128472222222225E-3</v>
      </c>
      <c r="K4" s="40">
        <f t="shared" ref="K4:K35" si="1">I4-$Z$3</f>
        <v>0</v>
      </c>
      <c r="L4" s="23"/>
      <c r="M4" s="3"/>
      <c r="N4" s="3"/>
      <c r="O4" s="3"/>
      <c r="P4" s="3"/>
      <c r="Q4" s="3"/>
      <c r="R4" s="3"/>
      <c r="S4" s="3"/>
      <c r="T4" s="3"/>
      <c r="U4" s="3"/>
      <c r="V4" s="33">
        <f t="shared" ref="V4:V35" si="2">SUM(L4:U4)</f>
        <v>0</v>
      </c>
    </row>
    <row r="5" spans="1:26" s="2" customFormat="1" x14ac:dyDescent="0.25">
      <c r="A5" s="3">
        <v>10</v>
      </c>
      <c r="B5" s="23">
        <v>2</v>
      </c>
      <c r="C5" s="51">
        <v>1</v>
      </c>
      <c r="D5" s="5" t="str">
        <f>VLOOKUP(A5,'01.kolo prezentácia'!$A$2:$G$143,2,FALSE)</f>
        <v>Benjamín</v>
      </c>
      <c r="E5" s="5" t="str">
        <f>VLOOKUP(A5,'01.kolo prezentácia'!$A$2:$G$143,3,FALSE)</f>
        <v>Sládeček</v>
      </c>
      <c r="F5" s="5" t="str">
        <f>VLOOKUP(A5,'01.kolo prezentácia'!$A$2:$G$143,4,FALSE)</f>
        <v>Partizánske</v>
      </c>
      <c r="G5" s="3">
        <f>VLOOKUP(A5,'01.kolo prezentácia'!$A$2:$G$143,5,FALSE)</f>
        <v>1977</v>
      </c>
      <c r="H5" s="31" t="str">
        <f>VLOOKUP(A5,'01.kolo prezentácia'!$A$2:$G$143,7,FALSE)</f>
        <v>Muži B</v>
      </c>
      <c r="I5" s="22" t="str">
        <f>VLOOKUP(Tabuľka5[[#This Row],[štartovné číslo]],'01.kolo stopky'!A:C,3,FALSE)</f>
        <v>00:20:55,84</v>
      </c>
      <c r="J5" s="22">
        <f t="shared" si="0"/>
        <v>2.4225308641975308E-3</v>
      </c>
      <c r="K5" s="22">
        <f t="shared" si="1"/>
        <v>5.810185185185085E-5</v>
      </c>
      <c r="L5" s="23"/>
      <c r="M5" s="3"/>
      <c r="N5" s="3"/>
      <c r="O5" s="3"/>
      <c r="P5" s="3"/>
      <c r="Q5" s="3"/>
      <c r="R5" s="3"/>
      <c r="S5" s="3"/>
      <c r="T5" s="3"/>
      <c r="U5" s="3"/>
      <c r="V5" s="33">
        <f t="shared" si="2"/>
        <v>0</v>
      </c>
    </row>
    <row r="6" spans="1:26" s="2" customFormat="1" x14ac:dyDescent="0.25">
      <c r="A6" s="3">
        <v>71</v>
      </c>
      <c r="B6" s="23">
        <v>3</v>
      </c>
      <c r="C6" s="51">
        <v>1</v>
      </c>
      <c r="D6" s="5" t="str">
        <f>VLOOKUP(A6,'01.kolo prezentácia'!$A$2:$G$143,2,FALSE)</f>
        <v>Juraj</v>
      </c>
      <c r="E6" s="5" t="str">
        <f>VLOOKUP(A6,'01.kolo prezentácia'!$A$2:$G$143,3,FALSE)</f>
        <v>Hudák</v>
      </c>
      <c r="F6" s="5" t="str">
        <f>VLOOKUP(A6,'01.kolo prezentácia'!$A$2:$G$143,4,FALSE)</f>
        <v>Trenčín</v>
      </c>
      <c r="G6" s="3">
        <f>VLOOKUP(A6,'01.kolo prezentácia'!$A$2:$G$143,5,FALSE)</f>
        <v>1973</v>
      </c>
      <c r="H6" s="31" t="str">
        <f>VLOOKUP(A6,'01.kolo prezentácia'!$A$2:$G$143,7,FALSE)</f>
        <v>Muži C</v>
      </c>
      <c r="I6" s="22" t="str">
        <f>VLOOKUP(Tabuľka5[[#This Row],[štartovné číslo]],'01.kolo stopky'!A:C,3,FALSE)</f>
        <v>00:21:10,55</v>
      </c>
      <c r="J6" s="22">
        <f t="shared" si="0"/>
        <v>2.4509066358024694E-3</v>
      </c>
      <c r="K6" s="22">
        <f t="shared" si="1"/>
        <v>2.2835648148148043E-4</v>
      </c>
      <c r="L6" s="23"/>
      <c r="M6" s="3"/>
      <c r="N6" s="3"/>
      <c r="O6" s="3"/>
      <c r="P6" s="3"/>
      <c r="Q6" s="3"/>
      <c r="R6" s="3"/>
      <c r="S6" s="3"/>
      <c r="T6" s="3"/>
      <c r="U6" s="3"/>
      <c r="V6" s="33">
        <f t="shared" si="2"/>
        <v>0</v>
      </c>
    </row>
    <row r="7" spans="1:26" s="2" customFormat="1" x14ac:dyDescent="0.25">
      <c r="A7" s="32">
        <v>73</v>
      </c>
      <c r="B7" s="23">
        <v>4</v>
      </c>
      <c r="C7" s="50">
        <v>2</v>
      </c>
      <c r="D7" s="5" t="str">
        <f>VLOOKUP(A7,'01.kolo prezentácia'!$A$2:$G$143,2,FALSE)</f>
        <v>Tomáš</v>
      </c>
      <c r="E7" s="5" t="str">
        <f>VLOOKUP(A7,'01.kolo prezentácia'!$A$2:$G$143,3,FALSE)</f>
        <v>Benko</v>
      </c>
      <c r="F7" s="5" t="str">
        <f>VLOOKUP(A7,'01.kolo prezentácia'!$A$2:$G$143,4,FALSE)</f>
        <v>3athletics Prievidza</v>
      </c>
      <c r="G7" s="3">
        <f>VLOOKUP(A7,'01.kolo prezentácia'!$A$2:$G$143,5,FALSE)</f>
        <v>1987</v>
      </c>
      <c r="H7" s="31" t="str">
        <f>VLOOKUP(A7,'01.kolo prezentácia'!$A$2:$G$143,7,FALSE)</f>
        <v>Muži A</v>
      </c>
      <c r="I7" s="22" t="str">
        <f>VLOOKUP(Tabuľka5[[#This Row],[štartovné číslo]],'01.kolo stopky'!A:C,3,FALSE)</f>
        <v>00:21:38,15</v>
      </c>
      <c r="J7" s="22">
        <f t="shared" si="0"/>
        <v>2.5041473765432102E-3</v>
      </c>
      <c r="K7" s="22">
        <f t="shared" si="1"/>
        <v>5.4780092592592554E-4</v>
      </c>
      <c r="L7" s="23"/>
      <c r="M7" s="3"/>
      <c r="N7" s="3"/>
      <c r="O7" s="3"/>
      <c r="P7" s="3"/>
      <c r="Q7" s="3"/>
      <c r="R7" s="3"/>
      <c r="S7" s="3"/>
      <c r="T7" s="3"/>
      <c r="U7" s="3"/>
      <c r="V7" s="33">
        <f t="shared" si="2"/>
        <v>0</v>
      </c>
    </row>
    <row r="8" spans="1:26" s="2" customFormat="1" x14ac:dyDescent="0.25">
      <c r="A8" s="3">
        <v>9</v>
      </c>
      <c r="B8" s="23">
        <v>5</v>
      </c>
      <c r="C8" s="51">
        <v>2</v>
      </c>
      <c r="D8" s="5" t="str">
        <f>VLOOKUP(A8,'01.kolo prezentácia'!$A$2:$G$143,2,FALSE)</f>
        <v>Ladislav</v>
      </c>
      <c r="E8" s="5" t="str">
        <f>VLOOKUP(A8,'01.kolo prezentácia'!$A$2:$G$143,3,FALSE)</f>
        <v>Néč</v>
      </c>
      <c r="F8" s="5" t="str">
        <f>VLOOKUP(A8,'01.kolo prezentácia'!$A$2:$G$143,4,FALSE)</f>
        <v>Bánovce nad Bebravou</v>
      </c>
      <c r="G8" s="3">
        <f>VLOOKUP(A8,'01.kolo prezentácia'!$A$2:$G$143,5,FALSE)</f>
        <v>1976</v>
      </c>
      <c r="H8" s="31" t="str">
        <f>VLOOKUP(A8,'01.kolo prezentácia'!$A$2:$G$143,7,FALSE)</f>
        <v>Muži B</v>
      </c>
      <c r="I8" s="22" t="str">
        <f>VLOOKUP(Tabuľka5[[#This Row],[štartovné číslo]],'01.kolo stopky'!A:C,3,FALSE)</f>
        <v>00:22:16,28</v>
      </c>
      <c r="J8" s="22">
        <f t="shared" si="0"/>
        <v>2.5777006172839506E-3</v>
      </c>
      <c r="K8" s="22">
        <f t="shared" si="1"/>
        <v>9.8912037037036937E-4</v>
      </c>
      <c r="L8" s="23"/>
      <c r="M8" s="3"/>
      <c r="N8" s="3"/>
      <c r="O8" s="3"/>
      <c r="P8" s="3"/>
      <c r="Q8" s="3"/>
      <c r="R8" s="3"/>
      <c r="S8" s="3"/>
      <c r="T8" s="3"/>
      <c r="U8" s="3"/>
      <c r="V8" s="33">
        <f t="shared" si="2"/>
        <v>0</v>
      </c>
    </row>
    <row r="9" spans="1:26" x14ac:dyDescent="0.25">
      <c r="A9" s="3">
        <v>12</v>
      </c>
      <c r="B9" s="23">
        <v>6</v>
      </c>
      <c r="C9" s="51">
        <v>3</v>
      </c>
      <c r="D9" s="5" t="str">
        <f>VLOOKUP(A9,'01.kolo prezentácia'!$A$2:$G$143,2,FALSE)</f>
        <v>Jozef</v>
      </c>
      <c r="E9" s="5" t="str">
        <f>VLOOKUP(A9,'01.kolo prezentácia'!$A$2:$G$143,3,FALSE)</f>
        <v>Kundala</v>
      </c>
      <c r="F9" s="5" t="str">
        <f>VLOOKUP(A9,'01.kolo prezentácia'!$A$2:$G$143,4,FALSE)</f>
        <v>Veľké Bielice</v>
      </c>
      <c r="G9" s="3">
        <f>VLOOKUP(A9,'01.kolo prezentácia'!$A$2:$G$143,5,FALSE)</f>
        <v>1982</v>
      </c>
      <c r="H9" s="31" t="str">
        <f>VLOOKUP(A9,'01.kolo prezentácia'!$A$2:$G$143,7,FALSE)</f>
        <v>Muži B</v>
      </c>
      <c r="I9" s="22" t="str">
        <f>VLOOKUP(Tabuľka5[[#This Row],[štartovné číslo]],'01.kolo stopky'!A:C,3,FALSE)</f>
        <v>00:22:18,35</v>
      </c>
      <c r="J9" s="22">
        <f t="shared" si="0"/>
        <v>2.5816936728395063E-3</v>
      </c>
      <c r="K9" s="22">
        <f t="shared" si="1"/>
        <v>1.0130787037037018E-3</v>
      </c>
      <c r="L9" s="23"/>
      <c r="M9" s="3"/>
      <c r="N9" s="3"/>
      <c r="O9" s="3"/>
      <c r="P9" s="3"/>
      <c r="Q9" s="3"/>
      <c r="R9" s="3"/>
      <c r="S9" s="3"/>
      <c r="T9" s="3"/>
      <c r="U9" s="3"/>
      <c r="V9" s="33">
        <f t="shared" si="2"/>
        <v>0</v>
      </c>
    </row>
    <row r="10" spans="1:26" x14ac:dyDescent="0.25">
      <c r="A10" s="32">
        <v>51</v>
      </c>
      <c r="B10" s="23">
        <v>7</v>
      </c>
      <c r="C10" s="50">
        <v>3</v>
      </c>
      <c r="D10" s="5" t="str">
        <f>VLOOKUP(A10,'01.kolo prezentácia'!$A$2:$G$143,2,FALSE)</f>
        <v>Kristián</v>
      </c>
      <c r="E10" s="5" t="str">
        <f>VLOOKUP(A10,'01.kolo prezentácia'!$A$2:$G$143,3,FALSE)</f>
        <v>Podlucký</v>
      </c>
      <c r="F10" s="5" t="str">
        <f>VLOOKUP(A10,'01.kolo prezentácia'!$A$2:$G$143,4,FALSE)</f>
        <v>via LS Bánovce nad Bebravou</v>
      </c>
      <c r="G10" s="3">
        <f>VLOOKUP(A10,'01.kolo prezentácia'!$A$2:$G$143,5,FALSE)</f>
        <v>1997</v>
      </c>
      <c r="H10" s="31" t="str">
        <f>VLOOKUP(A10,'01.kolo prezentácia'!$A$2:$G$143,7,FALSE)</f>
        <v>Muži A</v>
      </c>
      <c r="I10" s="22" t="str">
        <f>VLOOKUP(Tabuľka5[[#This Row],[štartovné číslo]],'01.kolo stopky'!A:C,3,FALSE)</f>
        <v>00:22:36,73</v>
      </c>
      <c r="J10" s="22">
        <f t="shared" si="0"/>
        <v>2.6171489197530863E-3</v>
      </c>
      <c r="K10" s="22">
        <f t="shared" si="1"/>
        <v>1.2258101851851839E-3</v>
      </c>
      <c r="L10" s="23"/>
      <c r="M10" s="3"/>
      <c r="N10" s="3"/>
      <c r="O10" s="3"/>
      <c r="P10" s="3"/>
      <c r="Q10" s="3"/>
      <c r="R10" s="3"/>
      <c r="S10" s="3"/>
      <c r="T10" s="3"/>
      <c r="U10" s="3"/>
      <c r="V10" s="33">
        <f t="shared" si="2"/>
        <v>0</v>
      </c>
    </row>
    <row r="11" spans="1:26" x14ac:dyDescent="0.25">
      <c r="A11" s="3">
        <v>35</v>
      </c>
      <c r="B11" s="23">
        <v>8</v>
      </c>
      <c r="C11" s="23">
        <v>4</v>
      </c>
      <c r="D11" s="5" t="str">
        <f>VLOOKUP(A11,'01.kolo prezentácia'!$A$2:$G$143,2,FALSE)</f>
        <v>Miroslav</v>
      </c>
      <c r="E11" s="5" t="str">
        <f>VLOOKUP(A11,'01.kolo prezentácia'!$A$2:$G$143,3,FALSE)</f>
        <v>Letko</v>
      </c>
      <c r="F11" s="5" t="str">
        <f>VLOOKUP(A11,'01.kolo prezentácia'!$A$2:$G$143,4,FALSE)</f>
        <v>Trenčianske Stankovce</v>
      </c>
      <c r="G11" s="3">
        <f>VLOOKUP(A11,'01.kolo prezentácia'!$A$2:$G$143,5,FALSE)</f>
        <v>1979</v>
      </c>
      <c r="H11" s="31" t="str">
        <f>VLOOKUP(A11,'01.kolo prezentácia'!$A$2:$G$143,7,FALSE)</f>
        <v>Muži B</v>
      </c>
      <c r="I11" s="22" t="str">
        <f>VLOOKUP(Tabuľka5[[#This Row],[štartovné číslo]],'01.kolo stopky'!A:C,3,FALSE)</f>
        <v>00:22:41,00</v>
      </c>
      <c r="J11" s="22">
        <f t="shared" si="0"/>
        <v>2.6253858024691355E-3</v>
      </c>
      <c r="K11" s="22">
        <f t="shared" si="1"/>
        <v>1.2752314814814779E-3</v>
      </c>
      <c r="L11" s="23"/>
      <c r="M11" s="3"/>
      <c r="N11" s="3"/>
      <c r="O11" s="3"/>
      <c r="P11" s="3"/>
      <c r="Q11" s="3"/>
      <c r="R11" s="3"/>
      <c r="S11" s="3"/>
      <c r="T11" s="3"/>
      <c r="U11" s="3"/>
      <c r="V11" s="33">
        <f t="shared" si="2"/>
        <v>0</v>
      </c>
    </row>
    <row r="12" spans="1:26" x14ac:dyDescent="0.25">
      <c r="A12" s="3">
        <v>78</v>
      </c>
      <c r="B12" s="23">
        <v>9</v>
      </c>
      <c r="C12" s="51">
        <v>2</v>
      </c>
      <c r="D12" s="5" t="str">
        <f>VLOOKUP(A12,'01.kolo prezentácia'!$A$2:$G$143,2,FALSE)</f>
        <v>Dušan</v>
      </c>
      <c r="E12" s="5" t="str">
        <f>VLOOKUP(A12,'01.kolo prezentácia'!$A$2:$G$143,3,FALSE)</f>
        <v>Ďuračka</v>
      </c>
      <c r="F12" s="5" t="str">
        <f>VLOOKUP(A12,'01.kolo prezentácia'!$A$2:$G$143,4,FALSE)</f>
        <v>Sokol Šišov</v>
      </c>
      <c r="G12" s="3">
        <f>VLOOKUP(A12,'01.kolo prezentácia'!$A$2:$G$143,5,FALSE)</f>
        <v>1965</v>
      </c>
      <c r="H12" s="31" t="str">
        <f>VLOOKUP(A12,'01.kolo prezentácia'!$A$2:$G$143,7,FALSE)</f>
        <v>Muži C</v>
      </c>
      <c r="I12" s="22" t="str">
        <f>VLOOKUP(Tabuľka5[[#This Row],[štartovné číslo]],'01.kolo stopky'!A:C,3,FALSE)</f>
        <v>00:22:44,73</v>
      </c>
      <c r="J12" s="22">
        <f t="shared" si="0"/>
        <v>2.6325810185185185E-3</v>
      </c>
      <c r="K12" s="22">
        <f t="shared" si="1"/>
        <v>1.318402777777776E-3</v>
      </c>
      <c r="L12" s="23"/>
      <c r="M12" s="3"/>
      <c r="N12" s="3"/>
      <c r="O12" s="3"/>
      <c r="P12" s="3"/>
      <c r="Q12" s="3"/>
      <c r="R12" s="3"/>
      <c r="S12" s="3"/>
      <c r="T12" s="3"/>
      <c r="U12" s="3"/>
      <c r="V12" s="33">
        <f t="shared" si="2"/>
        <v>0</v>
      </c>
    </row>
    <row r="13" spans="1:26" x14ac:dyDescent="0.25">
      <c r="A13" s="3">
        <v>74</v>
      </c>
      <c r="B13" s="23">
        <v>10</v>
      </c>
      <c r="C13" s="51">
        <v>1</v>
      </c>
      <c r="D13" s="5" t="str">
        <f>VLOOKUP(A13,'01.kolo prezentácia'!$A$2:$G$143,2,FALSE)</f>
        <v>Silvia</v>
      </c>
      <c r="E13" s="5" t="str">
        <f>VLOOKUP(A13,'01.kolo prezentácia'!$A$2:$G$143,3,FALSE)</f>
        <v>Valová</v>
      </c>
      <c r="F13" s="5" t="str">
        <f>VLOOKUP(A13,'01.kolo prezentácia'!$A$2:$G$143,4,FALSE)</f>
        <v>TRIAN ŠK UMB Banská Bystrica</v>
      </c>
      <c r="G13" s="3">
        <f>VLOOKUP(A13,'01.kolo prezentácia'!$A$2:$G$143,5,FALSE)</f>
        <v>1991</v>
      </c>
      <c r="H13" s="31" t="str">
        <f>VLOOKUP(A13,'01.kolo prezentácia'!$A$2:$G$143,7,FALSE)</f>
        <v>Ženy A</v>
      </c>
      <c r="I13" s="22" t="str">
        <f>VLOOKUP(Tabuľka5[[#This Row],[štartovné číslo]],'01.kolo stopky'!A:C,3,FALSE)</f>
        <v>00:23:03,86</v>
      </c>
      <c r="J13" s="22">
        <f t="shared" si="0"/>
        <v>2.6694830246913582E-3</v>
      </c>
      <c r="K13" s="22">
        <f t="shared" si="1"/>
        <v>1.5398148148148133E-3</v>
      </c>
      <c r="L13" s="23"/>
      <c r="M13" s="3"/>
      <c r="N13" s="3"/>
      <c r="O13" s="3"/>
      <c r="P13" s="3"/>
      <c r="Q13" s="3"/>
      <c r="R13" s="3"/>
      <c r="S13" s="3"/>
      <c r="T13" s="3"/>
      <c r="U13" s="3"/>
      <c r="V13" s="33">
        <f t="shared" si="2"/>
        <v>0</v>
      </c>
    </row>
    <row r="14" spans="1:26" x14ac:dyDescent="0.25">
      <c r="A14" s="3">
        <v>40</v>
      </c>
      <c r="B14" s="23">
        <v>11</v>
      </c>
      <c r="C14" s="23">
        <v>5</v>
      </c>
      <c r="D14" s="5" t="str">
        <f>VLOOKUP(A14,'01.kolo prezentácia'!$A$2:$G$143,2,FALSE)</f>
        <v>Milan</v>
      </c>
      <c r="E14" s="5" t="str">
        <f>VLOOKUP(A14,'01.kolo prezentácia'!$A$2:$G$143,3,FALSE)</f>
        <v>Makiš</v>
      </c>
      <c r="F14" s="5" t="str">
        <f>VLOOKUP(A14,'01.kolo prezentácia'!$A$2:$G$143,4,FALSE)</f>
        <v>Trenčín</v>
      </c>
      <c r="G14" s="3">
        <f>VLOOKUP(A14,'01.kolo prezentácia'!$A$2:$G$143,5,FALSE)</f>
        <v>1983</v>
      </c>
      <c r="H14" s="31" t="str">
        <f>VLOOKUP(A14,'01.kolo prezentácia'!$A$2:$G$143,7,FALSE)</f>
        <v>Muži B</v>
      </c>
      <c r="I14" s="22" t="str">
        <f>VLOOKUP(Tabuľka5[[#This Row],[štartovné číslo]],'01.kolo stopky'!A:C,3,FALSE)</f>
        <v>00:23:13,82</v>
      </c>
      <c r="J14" s="22">
        <f t="shared" si="0"/>
        <v>2.6886959876543212E-3</v>
      </c>
      <c r="K14" s="22">
        <f t="shared" si="1"/>
        <v>1.6550925925925934E-3</v>
      </c>
      <c r="L14" s="23"/>
      <c r="M14" s="13"/>
      <c r="N14" s="13"/>
      <c r="O14" s="13"/>
      <c r="P14" s="13"/>
      <c r="Q14" s="13"/>
      <c r="R14" s="13"/>
      <c r="S14" s="13"/>
      <c r="T14" s="13"/>
      <c r="U14" s="13"/>
      <c r="V14" s="33">
        <f t="shared" si="2"/>
        <v>0</v>
      </c>
    </row>
    <row r="15" spans="1:26" x14ac:dyDescent="0.25">
      <c r="A15" s="3">
        <v>8</v>
      </c>
      <c r="B15" s="23">
        <v>12</v>
      </c>
      <c r="C15" s="51">
        <v>2</v>
      </c>
      <c r="D15" s="5" t="str">
        <f>VLOOKUP(A15,'01.kolo prezentácia'!$A$2:$G$143,2,FALSE)</f>
        <v>Kristína</v>
      </c>
      <c r="E15" s="5" t="str">
        <f>VLOOKUP(A15,'01.kolo prezentácia'!$A$2:$G$143,3,FALSE)</f>
        <v>Néč Lapinová</v>
      </c>
      <c r="F15" s="5" t="str">
        <f>VLOOKUP(A15,'01.kolo prezentácia'!$A$2:$G$143,4,FALSE)</f>
        <v>Bánovce nad Bebravou</v>
      </c>
      <c r="G15" s="3">
        <f>VLOOKUP(A15,'01.kolo prezentácia'!$A$2:$G$143,5,FALSE)</f>
        <v>1983</v>
      </c>
      <c r="H15" s="31" t="str">
        <f>VLOOKUP(A15,'01.kolo prezentácia'!$A$2:$G$143,7,FALSE)</f>
        <v>Ženy A</v>
      </c>
      <c r="I15" s="22" t="str">
        <f>VLOOKUP(Tabuľka5[[#This Row],[štartovné číslo]],'01.kolo stopky'!A:C,3,FALSE)</f>
        <v>00:23:19,67</v>
      </c>
      <c r="J15" s="22">
        <f t="shared" si="0"/>
        <v>2.6999807098765437E-3</v>
      </c>
      <c r="K15" s="22">
        <f t="shared" si="1"/>
        <v>1.7228009259259262E-3</v>
      </c>
      <c r="L15" s="23"/>
      <c r="M15" s="3"/>
      <c r="N15" s="3"/>
      <c r="O15" s="3"/>
      <c r="P15" s="3"/>
      <c r="Q15" s="3"/>
      <c r="R15" s="3"/>
      <c r="S15" s="3"/>
      <c r="T15" s="3"/>
      <c r="U15" s="3"/>
      <c r="V15" s="33">
        <f t="shared" si="2"/>
        <v>0</v>
      </c>
    </row>
    <row r="16" spans="1:26" x14ac:dyDescent="0.25">
      <c r="A16" s="3">
        <v>34</v>
      </c>
      <c r="B16" s="23">
        <v>13</v>
      </c>
      <c r="C16" s="51">
        <v>3</v>
      </c>
      <c r="D16" s="5" t="str">
        <f>VLOOKUP(A16,'01.kolo prezentácia'!$A$2:$G$143,2,FALSE)</f>
        <v>Vladimír</v>
      </c>
      <c r="E16" s="5" t="str">
        <f>VLOOKUP(A16,'01.kolo prezentácia'!$A$2:$G$143,3,FALSE)</f>
        <v>Koníček</v>
      </c>
      <c r="F16" s="5" t="str">
        <f>VLOOKUP(A16,'01.kolo prezentácia'!$A$2:$G$143,4,FALSE)</f>
        <v>Drietoma</v>
      </c>
      <c r="G16" s="3">
        <f>VLOOKUP(A16,'01.kolo prezentácia'!$A$2:$G$143,5,FALSE)</f>
        <v>1965</v>
      </c>
      <c r="H16" s="31" t="str">
        <f>VLOOKUP(A16,'01.kolo prezentácia'!$A$2:$G$143,7,FALSE)</f>
        <v>Muži C</v>
      </c>
      <c r="I16" s="22" t="str">
        <f>VLOOKUP(Tabuľka5[[#This Row],[štartovné číslo]],'01.kolo stopky'!A:C,3,FALSE)</f>
        <v>00:23:48,67</v>
      </c>
      <c r="J16" s="22">
        <f t="shared" si="0"/>
        <v>2.7559220679012346E-3</v>
      </c>
      <c r="K16" s="22">
        <f t="shared" si="1"/>
        <v>2.0584490740740737E-3</v>
      </c>
      <c r="L16" s="23"/>
      <c r="M16" s="3"/>
      <c r="N16" s="3"/>
      <c r="O16" s="3"/>
      <c r="P16" s="3"/>
      <c r="Q16" s="3"/>
      <c r="R16" s="3"/>
      <c r="S16" s="3"/>
      <c r="T16" s="3"/>
      <c r="U16" s="3"/>
      <c r="V16" s="33">
        <f t="shared" si="2"/>
        <v>0</v>
      </c>
    </row>
    <row r="17" spans="1:22" x14ac:dyDescent="0.25">
      <c r="A17" s="3">
        <v>13</v>
      </c>
      <c r="B17" s="23">
        <v>14</v>
      </c>
      <c r="C17" s="23">
        <v>4</v>
      </c>
      <c r="D17" s="5" t="str">
        <f>VLOOKUP(A17,'01.kolo prezentácia'!$A$2:$G$143,2,FALSE)</f>
        <v>Pavol</v>
      </c>
      <c r="E17" s="5" t="str">
        <f>VLOOKUP(A17,'01.kolo prezentácia'!$A$2:$G$143,3,FALSE)</f>
        <v>Grňo</v>
      </c>
      <c r="F17" s="5" t="str">
        <f>VLOOKUP(A17,'01.kolo prezentácia'!$A$2:$G$143,4,FALSE)</f>
        <v>Byttherm Bánovce nad Bebravou</v>
      </c>
      <c r="G17" s="3">
        <f>VLOOKUP(A17,'01.kolo prezentácia'!$A$2:$G$143,5,FALSE)</f>
        <v>1970</v>
      </c>
      <c r="H17" s="31" t="str">
        <f>VLOOKUP(A17,'01.kolo prezentácia'!$A$2:$G$143,7,FALSE)</f>
        <v>Muži C</v>
      </c>
      <c r="I17" s="22" t="str">
        <f>VLOOKUP(Tabuľka5[[#This Row],[štartovné číslo]],'01.kolo stopky'!A:C,3,FALSE)</f>
        <v>00:23:52,10</v>
      </c>
      <c r="J17" s="22">
        <f t="shared" si="0"/>
        <v>2.7625385802469132E-3</v>
      </c>
      <c r="K17" s="22">
        <f t="shared" si="1"/>
        <v>2.0981481481481441E-3</v>
      </c>
      <c r="L17" s="23"/>
      <c r="M17" s="3"/>
      <c r="N17" s="3"/>
      <c r="O17" s="3"/>
      <c r="P17" s="3"/>
      <c r="Q17" s="3"/>
      <c r="R17" s="3"/>
      <c r="S17" s="3"/>
      <c r="T17" s="3"/>
      <c r="U17" s="3"/>
      <c r="V17" s="33">
        <f t="shared" si="2"/>
        <v>0</v>
      </c>
    </row>
    <row r="18" spans="1:22" x14ac:dyDescent="0.25">
      <c r="A18" s="3">
        <v>53</v>
      </c>
      <c r="B18" s="23">
        <v>15</v>
      </c>
      <c r="C18" s="23">
        <v>6</v>
      </c>
      <c r="D18" s="5" t="str">
        <f>VLOOKUP(A18,'01.kolo prezentácia'!$A$2:$G$143,2,FALSE)</f>
        <v>Branislav</v>
      </c>
      <c r="E18" s="5" t="str">
        <f>VLOOKUP(A18,'01.kolo prezentácia'!$A$2:$G$143,3,FALSE)</f>
        <v>Filo</v>
      </c>
      <c r="F18" s="5" t="str">
        <f>VLOOKUP(A18,'01.kolo prezentácia'!$A$2:$G$143,4,FALSE)</f>
        <v>Rybany</v>
      </c>
      <c r="G18" s="3">
        <f>VLOOKUP(A18,'01.kolo prezentácia'!$A$2:$G$143,5,FALSE)</f>
        <v>1976</v>
      </c>
      <c r="H18" s="31" t="str">
        <f>VLOOKUP(A18,'01.kolo prezentácia'!$A$2:$G$143,7,FALSE)</f>
        <v>Muži B</v>
      </c>
      <c r="I18" s="22" t="str">
        <f>VLOOKUP(Tabuľka5[[#This Row],[štartovné číslo]],'01.kolo stopky'!A:C,3,FALSE)</f>
        <v>00:23:52,95</v>
      </c>
      <c r="J18" s="22">
        <f t="shared" si="0"/>
        <v>2.7641782407407407E-3</v>
      </c>
      <c r="K18" s="22">
        <f t="shared" si="1"/>
        <v>2.1079861111111091E-3</v>
      </c>
      <c r="L18" s="23"/>
      <c r="M18" s="3"/>
      <c r="N18" s="3"/>
      <c r="O18" s="3"/>
      <c r="P18" s="3"/>
      <c r="Q18" s="3"/>
      <c r="R18" s="3"/>
      <c r="S18" s="3"/>
      <c r="T18" s="3"/>
      <c r="U18" s="3"/>
      <c r="V18" s="33">
        <f t="shared" si="2"/>
        <v>0</v>
      </c>
    </row>
    <row r="19" spans="1:22" x14ac:dyDescent="0.25">
      <c r="A19" s="3">
        <v>42</v>
      </c>
      <c r="B19" s="23">
        <v>16</v>
      </c>
      <c r="C19" s="23">
        <v>5</v>
      </c>
      <c r="D19" s="5" t="str">
        <f>VLOOKUP(A19,'01.kolo prezentácia'!$A$2:$G$143,2,FALSE)</f>
        <v>Ivan</v>
      </c>
      <c r="E19" s="5" t="str">
        <f>VLOOKUP(A19,'01.kolo prezentácia'!$A$2:$G$143,3,FALSE)</f>
        <v>Pšenek</v>
      </c>
      <c r="F19" s="5" t="str">
        <f>VLOOKUP(A19,'01.kolo prezentácia'!$A$2:$G$143,4,FALSE)</f>
        <v>Dubnica nad Váhom</v>
      </c>
      <c r="G19" s="3">
        <f>VLOOKUP(A19,'01.kolo prezentácia'!$A$2:$G$143,5,FALSE)</f>
        <v>1967</v>
      </c>
      <c r="H19" s="31" t="str">
        <f>VLOOKUP(A19,'01.kolo prezentácia'!$A$2:$G$143,7,FALSE)</f>
        <v>Muži C</v>
      </c>
      <c r="I19" s="22" t="str">
        <f>VLOOKUP(Tabuľka5[[#This Row],[štartovné číslo]],'01.kolo stopky'!A:C,3,FALSE)</f>
        <v>00:23:59,38</v>
      </c>
      <c r="J19" s="22">
        <f t="shared" si="0"/>
        <v>2.7765817901234569E-3</v>
      </c>
      <c r="K19" s="22">
        <f t="shared" si="1"/>
        <v>2.1824074074074072E-3</v>
      </c>
      <c r="L19" s="23"/>
      <c r="M19" s="3"/>
      <c r="N19" s="3"/>
      <c r="O19" s="3"/>
      <c r="P19" s="3"/>
      <c r="Q19" s="3"/>
      <c r="R19" s="3"/>
      <c r="S19" s="3"/>
      <c r="T19" s="3"/>
      <c r="U19" s="3"/>
      <c r="V19" s="33">
        <f t="shared" si="2"/>
        <v>0</v>
      </c>
    </row>
    <row r="20" spans="1:22" x14ac:dyDescent="0.25">
      <c r="A20" s="38">
        <v>62</v>
      </c>
      <c r="B20" s="23">
        <v>17</v>
      </c>
      <c r="C20" s="23">
        <v>7</v>
      </c>
      <c r="D20" s="5" t="str">
        <f>VLOOKUP(A20,'01.kolo prezentácia'!$A$2:$G$143,2,FALSE)</f>
        <v>Pavol</v>
      </c>
      <c r="E20" s="5" t="str">
        <f>VLOOKUP(A20,'01.kolo prezentácia'!$A$2:$G$143,3,FALSE)</f>
        <v>Struhár</v>
      </c>
      <c r="F20" s="5" t="str">
        <f>VLOOKUP(A20,'01.kolo prezentácia'!$A$2:$G$143,4,FALSE)</f>
        <v>Bánovce nad Bebravou</v>
      </c>
      <c r="G20" s="3">
        <f>VLOOKUP(A20,'01.kolo prezentácia'!$A$2:$G$143,5,FALSE)</f>
        <v>1983</v>
      </c>
      <c r="H20" s="31" t="str">
        <f>VLOOKUP(A20,'01.kolo prezentácia'!$A$2:$G$143,7,FALSE)</f>
        <v>Muži B</v>
      </c>
      <c r="I20" s="22" t="str">
        <f>VLOOKUP(Tabuľka5[[#This Row],[štartovné číslo]],'01.kolo stopky'!A:C,3,FALSE)</f>
        <v>00:24:01,09</v>
      </c>
      <c r="J20" s="22">
        <f t="shared" si="0"/>
        <v>2.7798804012345679E-3</v>
      </c>
      <c r="K20" s="22">
        <f t="shared" si="1"/>
        <v>2.2021990740740717E-3</v>
      </c>
      <c r="L20" s="23"/>
      <c r="M20" s="3"/>
      <c r="N20" s="3"/>
      <c r="O20" s="3"/>
      <c r="P20" s="3"/>
      <c r="Q20" s="3"/>
      <c r="R20" s="3"/>
      <c r="S20" s="3"/>
      <c r="T20" s="3"/>
      <c r="U20" s="3"/>
      <c r="V20" s="33">
        <f t="shared" si="2"/>
        <v>0</v>
      </c>
    </row>
    <row r="21" spans="1:22" x14ac:dyDescent="0.25">
      <c r="A21" s="3">
        <v>63</v>
      </c>
      <c r="B21" s="23">
        <v>18</v>
      </c>
      <c r="C21" s="23">
        <v>8</v>
      </c>
      <c r="D21" s="5" t="str">
        <f>VLOOKUP(A21,'01.kolo prezentácia'!$A$2:$G$143,2,FALSE)</f>
        <v>Stanislav</v>
      </c>
      <c r="E21" s="5" t="str">
        <f>VLOOKUP(A21,'01.kolo prezentácia'!$A$2:$G$143,3,FALSE)</f>
        <v>Mikloš</v>
      </c>
      <c r="F21" s="5" t="str">
        <f>VLOOKUP(A21,'01.kolo prezentácia'!$A$2:$G$143,4,FALSE)</f>
        <v>Fair Play Sport Bánovce nad Bebravou</v>
      </c>
      <c r="G21" s="3">
        <f>VLOOKUP(A21,'01.kolo prezentácia'!$A$2:$G$143,5,FALSE)</f>
        <v>1984</v>
      </c>
      <c r="H21" s="31" t="str">
        <f>VLOOKUP(A21,'01.kolo prezentácia'!$A$2:$G$143,7,FALSE)</f>
        <v>Muži B</v>
      </c>
      <c r="I21" s="22" t="str">
        <f>VLOOKUP(Tabuľka5[[#This Row],[štartovné číslo]],'01.kolo stopky'!A:C,3,FALSE)</f>
        <v>00:24:08,27</v>
      </c>
      <c r="J21" s="22">
        <f t="shared" si="0"/>
        <v>2.7937307098765429E-3</v>
      </c>
      <c r="K21" s="22">
        <f t="shared" si="1"/>
        <v>2.2853009259259233E-3</v>
      </c>
      <c r="L21" s="23"/>
      <c r="M21" s="3"/>
      <c r="N21" s="3"/>
      <c r="O21" s="3"/>
      <c r="P21" s="3"/>
      <c r="Q21" s="3"/>
      <c r="R21" s="3"/>
      <c r="S21" s="3"/>
      <c r="T21" s="3"/>
      <c r="U21" s="3"/>
      <c r="V21" s="33">
        <f t="shared" si="2"/>
        <v>0</v>
      </c>
    </row>
    <row r="22" spans="1:22" x14ac:dyDescent="0.25">
      <c r="A22" s="36">
        <v>55</v>
      </c>
      <c r="B22" s="37">
        <v>19</v>
      </c>
      <c r="C22" s="50">
        <v>1</v>
      </c>
      <c r="D22" s="6" t="str">
        <f>VLOOKUP(A22,'01.kolo prezentácia'!$A$2:$G$143,2,FALSE)</f>
        <v>Jozef</v>
      </c>
      <c r="E22" s="6" t="str">
        <f>VLOOKUP(A22,'01.kolo prezentácia'!$A$2:$G$143,3,FALSE)</f>
        <v>Oprchal</v>
      </c>
      <c r="F22" s="6" t="str">
        <f>VLOOKUP(A22,'01.kolo prezentácia'!$A$2:$G$143,4,FALSE)</f>
        <v>Čachtice</v>
      </c>
      <c r="G22" s="38">
        <f>VLOOKUP(A22,'01.kolo prezentácia'!$A$2:$G$143,5,FALSE)</f>
        <v>1963</v>
      </c>
      <c r="H22" s="39" t="str">
        <f>VLOOKUP(A22,'01.kolo prezentácia'!$A$2:$G$143,7,FALSE)</f>
        <v>Muži D</v>
      </c>
      <c r="I22" s="40" t="str">
        <f>VLOOKUP(Tabuľka5[[#This Row],[štartovné číslo]],'01.kolo stopky'!A:C,3,FALSE)</f>
        <v>00:24:15,40</v>
      </c>
      <c r="J22" s="40">
        <f t="shared" si="0"/>
        <v>2.807484567901235E-3</v>
      </c>
      <c r="K22" s="40">
        <f t="shared" si="1"/>
        <v>2.3678240740740743E-3</v>
      </c>
      <c r="L22" s="23"/>
      <c r="M22" s="3"/>
      <c r="N22" s="3"/>
      <c r="O22" s="3"/>
      <c r="P22" s="3"/>
      <c r="Q22" s="3"/>
      <c r="R22" s="3"/>
      <c r="S22" s="3"/>
      <c r="T22" s="3"/>
      <c r="U22" s="3"/>
      <c r="V22" s="33">
        <f t="shared" si="2"/>
        <v>0</v>
      </c>
    </row>
    <row r="23" spans="1:22" x14ac:dyDescent="0.25">
      <c r="A23" s="3">
        <v>38</v>
      </c>
      <c r="B23" s="23">
        <v>20</v>
      </c>
      <c r="C23" s="23">
        <v>9</v>
      </c>
      <c r="D23" s="5" t="str">
        <f>VLOOKUP(A23,'01.kolo prezentácia'!$A$2:$G$143,2,FALSE)</f>
        <v>Ján</v>
      </c>
      <c r="E23" s="5" t="str">
        <f>VLOOKUP(A23,'01.kolo prezentácia'!$A$2:$G$143,3,FALSE)</f>
        <v>Duleba</v>
      </c>
      <c r="F23" s="5" t="str">
        <f>VLOOKUP(A23,'01.kolo prezentácia'!$A$2:$G$143,4,FALSE)</f>
        <v>VKP Bánovce nad Bebravou</v>
      </c>
      <c r="G23" s="3">
        <f>VLOOKUP(A23,'01.kolo prezentácia'!$A$2:$G$143,5,FALSE)</f>
        <v>1979</v>
      </c>
      <c r="H23" s="31" t="str">
        <f>VLOOKUP(A23,'01.kolo prezentácia'!$A$2:$G$143,7,FALSE)</f>
        <v>Muži B</v>
      </c>
      <c r="I23" s="22" t="str">
        <f>VLOOKUP(Tabuľka5[[#This Row],[štartovné číslo]],'01.kolo stopky'!A:C,3,FALSE)</f>
        <v>00:24:19,98</v>
      </c>
      <c r="J23" s="22">
        <f t="shared" si="0"/>
        <v>2.8163194444444442E-3</v>
      </c>
      <c r="K23" s="22">
        <f t="shared" si="1"/>
        <v>2.4208333333333304E-3</v>
      </c>
      <c r="L23" s="23"/>
      <c r="M23" s="3"/>
      <c r="N23" s="3"/>
      <c r="O23" s="3"/>
      <c r="P23" s="3"/>
      <c r="Q23" s="3"/>
      <c r="R23" s="3"/>
      <c r="S23" s="3"/>
      <c r="T23" s="3"/>
      <c r="U23" s="3"/>
      <c r="V23" s="33">
        <f t="shared" si="2"/>
        <v>0</v>
      </c>
    </row>
    <row r="24" spans="1:22" x14ac:dyDescent="0.25">
      <c r="A24" s="3">
        <v>5</v>
      </c>
      <c r="B24" s="23">
        <v>21</v>
      </c>
      <c r="C24" s="23">
        <v>6</v>
      </c>
      <c r="D24" s="5" t="str">
        <f>VLOOKUP(A24,'01.kolo prezentácia'!$A$2:$G$143,2,FALSE)</f>
        <v>Štefan</v>
      </c>
      <c r="E24" s="5" t="str">
        <f>VLOOKUP(A24,'01.kolo prezentácia'!$A$2:$G$143,3,FALSE)</f>
        <v>Červenka</v>
      </c>
      <c r="F24" s="5" t="str">
        <f>VLOOKUP(A24,'01.kolo prezentácia'!$A$2:$G$143,4,FALSE)</f>
        <v>Dubnica nad Váhom</v>
      </c>
      <c r="G24" s="3">
        <f>VLOOKUP(A24,'01.kolo prezentácia'!$A$2:$G$143,5,FALSE)</f>
        <v>1966</v>
      </c>
      <c r="H24" s="31" t="str">
        <f>VLOOKUP(A24,'01.kolo prezentácia'!$A$2:$G$143,7,FALSE)</f>
        <v>Muži C</v>
      </c>
      <c r="I24" s="22" t="str">
        <f>VLOOKUP(Tabuľka5[[#This Row],[štartovné číslo]],'01.kolo stopky'!A:C,3,FALSE)</f>
        <v>00:24:27,31</v>
      </c>
      <c r="J24" s="22">
        <f t="shared" si="0"/>
        <v>2.8304591049382716E-3</v>
      </c>
      <c r="K24" s="22">
        <f t="shared" si="1"/>
        <v>2.505671296296294E-3</v>
      </c>
      <c r="L24" s="23"/>
      <c r="M24" s="3"/>
      <c r="N24" s="3"/>
      <c r="O24" s="3"/>
      <c r="P24" s="3"/>
      <c r="Q24" s="3"/>
      <c r="R24" s="3"/>
      <c r="S24" s="3"/>
      <c r="T24" s="3"/>
      <c r="U24" s="3"/>
      <c r="V24" s="33">
        <f t="shared" si="2"/>
        <v>0</v>
      </c>
    </row>
    <row r="25" spans="1:22" x14ac:dyDescent="0.25">
      <c r="A25" s="3">
        <v>58</v>
      </c>
      <c r="B25" s="23">
        <v>22</v>
      </c>
      <c r="C25" s="23">
        <v>7</v>
      </c>
      <c r="D25" s="5" t="str">
        <f>VLOOKUP(A25,'01.kolo prezentácia'!$A$2:$G$143,2,FALSE)</f>
        <v>Ľubomír</v>
      </c>
      <c r="E25" s="5" t="str">
        <f>VLOOKUP(A25,'01.kolo prezentácia'!$A$2:$G$143,3,FALSE)</f>
        <v>Blaho</v>
      </c>
      <c r="F25" s="5" t="str">
        <f>VLOOKUP(A25,'01.kolo prezentácia'!$A$2:$G$143,4,FALSE)</f>
        <v>3athletics Prievidza</v>
      </c>
      <c r="G25" s="3">
        <f>VLOOKUP(A25,'01.kolo prezentácia'!$A$2:$G$143,5,FALSE)</f>
        <v>1973</v>
      </c>
      <c r="H25" s="31" t="str">
        <f>VLOOKUP(A25,'01.kolo prezentácia'!$A$2:$G$143,7,FALSE)</f>
        <v>Muži C</v>
      </c>
      <c r="I25" s="22" t="str">
        <f>VLOOKUP(Tabuľka5[[#This Row],[štartovné číslo]],'01.kolo stopky'!A:C,3,FALSE)</f>
        <v>00:24:45,45</v>
      </c>
      <c r="J25" s="22">
        <f t="shared" si="0"/>
        <v>2.8654513888888892E-3</v>
      </c>
      <c r="K25" s="22">
        <f t="shared" si="1"/>
        <v>2.7156249999999993E-3</v>
      </c>
      <c r="L25" s="23"/>
      <c r="M25" s="3"/>
      <c r="N25" s="3"/>
      <c r="O25" s="3"/>
      <c r="P25" s="3"/>
      <c r="Q25" s="3"/>
      <c r="R25" s="3"/>
      <c r="S25" s="3"/>
      <c r="T25" s="3"/>
      <c r="U25" s="3"/>
      <c r="V25" s="33">
        <f t="shared" si="2"/>
        <v>0</v>
      </c>
    </row>
    <row r="26" spans="1:22" x14ac:dyDescent="0.25">
      <c r="A26" s="32">
        <v>64</v>
      </c>
      <c r="B26" s="23">
        <v>23</v>
      </c>
      <c r="C26" s="23">
        <v>4</v>
      </c>
      <c r="D26" s="5" t="str">
        <f>VLOOKUP(A26,'01.kolo prezentácia'!$A$2:$G$143,2,FALSE)</f>
        <v>Filip</v>
      </c>
      <c r="E26" s="5" t="str">
        <f>VLOOKUP(A26,'01.kolo prezentácia'!$A$2:$G$143,3,FALSE)</f>
        <v>Pokrývka</v>
      </c>
      <c r="F26" s="5" t="str">
        <f>VLOOKUP(A26,'01.kolo prezentácia'!$A$2:$G$143,4,FALSE)</f>
        <v>Gymnázium Bánovce nad Bebravou</v>
      </c>
      <c r="G26" s="3">
        <f>VLOOKUP(A26,'01.kolo prezentácia'!$A$2:$G$143,5,FALSE)</f>
        <v>1995</v>
      </c>
      <c r="H26" s="31" t="str">
        <f>VLOOKUP(A26,'01.kolo prezentácia'!$A$2:$G$143,7,FALSE)</f>
        <v>Muži A</v>
      </c>
      <c r="I26" s="22" t="str">
        <f>VLOOKUP(Tabuľka5[[#This Row],[štartovné číslo]],'01.kolo stopky'!A:C,3,FALSE)</f>
        <v>00:24:56,10</v>
      </c>
      <c r="J26" s="22">
        <f t="shared" si="0"/>
        <v>2.8859953703703704E-3</v>
      </c>
      <c r="K26" s="22">
        <f t="shared" si="1"/>
        <v>2.8388888888888873E-3</v>
      </c>
      <c r="L26" s="23"/>
      <c r="M26" s="3"/>
      <c r="N26" s="3"/>
      <c r="O26" s="3"/>
      <c r="P26" s="3"/>
      <c r="Q26" s="3"/>
      <c r="R26" s="3"/>
      <c r="S26" s="3"/>
      <c r="T26" s="3"/>
      <c r="U26" s="3"/>
      <c r="V26" s="33">
        <f t="shared" si="2"/>
        <v>0</v>
      </c>
    </row>
    <row r="27" spans="1:22" x14ac:dyDescent="0.25">
      <c r="A27" s="32">
        <v>72</v>
      </c>
      <c r="B27" s="23">
        <v>24</v>
      </c>
      <c r="C27" s="51">
        <v>1</v>
      </c>
      <c r="D27" s="5" t="str">
        <f>VLOOKUP(A27,'01.kolo prezentácia'!$A$2:$G$143,2,FALSE)</f>
        <v>Jitka</v>
      </c>
      <c r="E27" s="5" t="str">
        <f>VLOOKUP(A27,'01.kolo prezentácia'!$A$2:$G$143,3,FALSE)</f>
        <v>Hudáková</v>
      </c>
      <c r="F27" s="5" t="str">
        <f>VLOOKUP(A27,'01.kolo prezentácia'!$A$2:$G$143,4,FALSE)</f>
        <v>Trenčín</v>
      </c>
      <c r="G27" s="3">
        <f>VLOOKUP(A27,'01.kolo prezentácia'!$A$2:$G$143,5,FALSE)</f>
        <v>1971</v>
      </c>
      <c r="H27" s="31" t="str">
        <f>VLOOKUP(A27,'01.kolo prezentácia'!$A$2:$G$143,7,FALSE)</f>
        <v>Ženy B</v>
      </c>
      <c r="I27" s="22" t="str">
        <f>VLOOKUP(Tabuľka5[[#This Row],[štartovné číslo]],'01.kolo stopky'!A:C,3,FALSE)</f>
        <v>00:25:05,67</v>
      </c>
      <c r="J27" s="22">
        <f t="shared" si="0"/>
        <v>2.9044560185185185E-3</v>
      </c>
      <c r="K27" s="22">
        <f t="shared" si="1"/>
        <v>2.9496527777777767E-3</v>
      </c>
      <c r="L27" s="23"/>
      <c r="M27" s="3"/>
      <c r="N27" s="3"/>
      <c r="O27" s="3"/>
      <c r="P27" s="3"/>
      <c r="Q27" s="3"/>
      <c r="R27" s="3"/>
      <c r="S27" s="3"/>
      <c r="T27" s="3"/>
      <c r="U27" s="3"/>
      <c r="V27" s="33">
        <f t="shared" si="2"/>
        <v>0</v>
      </c>
    </row>
    <row r="28" spans="1:22" x14ac:dyDescent="0.25">
      <c r="A28" s="32">
        <v>37</v>
      </c>
      <c r="B28" s="23">
        <v>25</v>
      </c>
      <c r="C28" s="23">
        <v>5</v>
      </c>
      <c r="D28" s="5" t="str">
        <f>VLOOKUP(A28,'01.kolo prezentácia'!$A$2:$G$143,2,FALSE)</f>
        <v>Lukáš</v>
      </c>
      <c r="E28" s="5" t="str">
        <f>VLOOKUP(A28,'01.kolo prezentácia'!$A$2:$G$143,3,FALSE)</f>
        <v>Duleba</v>
      </c>
      <c r="F28" s="5" t="str">
        <f>VLOOKUP(A28,'01.kolo prezentácia'!$A$2:$G$143,4,FALSE)</f>
        <v>VKP Bánovce nad Bebravou</v>
      </c>
      <c r="G28" s="3">
        <f>VLOOKUP(A28,'01.kolo prezentácia'!$A$2:$G$143,5,FALSE)</f>
        <v>1989</v>
      </c>
      <c r="H28" s="31" t="str">
        <f>VLOOKUP(A28,'01.kolo prezentácia'!$A$2:$G$143,7,FALSE)</f>
        <v>Muži A</v>
      </c>
      <c r="I28" s="22" t="str">
        <f>VLOOKUP(Tabuľka5[[#This Row],[štartovné číslo]],'01.kolo stopky'!A:C,3,FALSE)</f>
        <v>00:25:22,70</v>
      </c>
      <c r="J28" s="22">
        <f t="shared" si="0"/>
        <v>2.9373070987654321E-3</v>
      </c>
      <c r="K28" s="22">
        <f t="shared" si="1"/>
        <v>3.1467592592592589E-3</v>
      </c>
      <c r="L28" s="23"/>
      <c r="M28" s="3"/>
      <c r="N28" s="3"/>
      <c r="O28" s="3"/>
      <c r="P28" s="3"/>
      <c r="Q28" s="3"/>
      <c r="R28" s="3"/>
      <c r="S28" s="3"/>
      <c r="T28" s="3"/>
      <c r="U28" s="3"/>
      <c r="V28" s="33">
        <f t="shared" si="2"/>
        <v>0</v>
      </c>
    </row>
    <row r="29" spans="1:22" x14ac:dyDescent="0.25">
      <c r="A29" s="3">
        <v>36</v>
      </c>
      <c r="B29" s="23">
        <v>26</v>
      </c>
      <c r="C29" s="23">
        <v>10</v>
      </c>
      <c r="D29" s="5" t="str">
        <f>VLOOKUP(A29,'01.kolo prezentácia'!$A$2:$G$143,2,FALSE)</f>
        <v>Tomáš</v>
      </c>
      <c r="E29" s="5" t="str">
        <f>VLOOKUP(A29,'01.kolo prezentácia'!$A$2:$G$143,3,FALSE)</f>
        <v>Dohňanský</v>
      </c>
      <c r="F29" s="5" t="str">
        <f>VLOOKUP(A29,'01.kolo prezentácia'!$A$2:$G$143,4,FALSE)</f>
        <v>Bierovce</v>
      </c>
      <c r="G29" s="3">
        <f>VLOOKUP(A29,'01.kolo prezentácia'!$A$2:$G$143,5,FALSE)</f>
        <v>1980</v>
      </c>
      <c r="H29" s="31" t="str">
        <f>VLOOKUP(A29,'01.kolo prezentácia'!$A$2:$G$143,7,FALSE)</f>
        <v>Muži B</v>
      </c>
      <c r="I29" s="22" t="str">
        <f>VLOOKUP(Tabuľka5[[#This Row],[štartovné číslo]],'01.kolo stopky'!A:C,3,FALSE)</f>
        <v>00:25:25,97</v>
      </c>
      <c r="J29" s="22">
        <f t="shared" si="0"/>
        <v>2.9436149691358031E-3</v>
      </c>
      <c r="K29" s="22">
        <f t="shared" si="1"/>
        <v>3.1846064814814827E-3</v>
      </c>
      <c r="L29" s="23"/>
      <c r="M29" s="3"/>
      <c r="N29" s="3"/>
      <c r="O29" s="3"/>
      <c r="P29" s="3"/>
      <c r="Q29" s="3"/>
      <c r="R29" s="3"/>
      <c r="S29" s="3"/>
      <c r="T29" s="3"/>
      <c r="U29" s="3"/>
      <c r="V29" s="33">
        <f t="shared" si="2"/>
        <v>0</v>
      </c>
    </row>
    <row r="30" spans="1:22" x14ac:dyDescent="0.25">
      <c r="A30" s="3">
        <v>49</v>
      </c>
      <c r="B30" s="23">
        <v>27</v>
      </c>
      <c r="C30" s="23">
        <v>8</v>
      </c>
      <c r="D30" s="5" t="str">
        <f>VLOOKUP(A30,'01.kolo prezentácia'!$A$2:$G$143,2,FALSE)</f>
        <v>Miroslav</v>
      </c>
      <c r="E30" s="5" t="str">
        <f>VLOOKUP(A30,'01.kolo prezentácia'!$A$2:$G$143,3,FALSE)</f>
        <v>Podlucký</v>
      </c>
      <c r="F30" s="5" t="str">
        <f>VLOOKUP(A30,'01.kolo prezentácia'!$A$2:$G$143,4,FALSE)</f>
        <v>via LS Bánovce nad Bebravou</v>
      </c>
      <c r="G30" s="3">
        <f>VLOOKUP(A30,'01.kolo prezentácia'!$A$2:$G$143,5,FALSE)</f>
        <v>1973</v>
      </c>
      <c r="H30" s="31" t="str">
        <f>VLOOKUP(A30,'01.kolo prezentácia'!$A$2:$G$143,7,FALSE)</f>
        <v>Muži C</v>
      </c>
      <c r="I30" s="22" t="str">
        <f>VLOOKUP(Tabuľka5[[#This Row],[štartovné číslo]],'01.kolo stopky'!A:C,3,FALSE)</f>
        <v>00:25:44,87</v>
      </c>
      <c r="J30" s="22">
        <f t="shared" si="0"/>
        <v>2.9800733024691359E-3</v>
      </c>
      <c r="K30" s="22">
        <f t="shared" si="1"/>
        <v>3.4033564814814794E-3</v>
      </c>
      <c r="L30" s="23"/>
      <c r="M30" s="3"/>
      <c r="N30" s="3"/>
      <c r="O30" s="3"/>
      <c r="P30" s="3"/>
      <c r="Q30" s="3"/>
      <c r="R30" s="3"/>
      <c r="S30" s="3"/>
      <c r="T30" s="3"/>
      <c r="U30" s="3"/>
      <c r="V30" s="33">
        <f t="shared" si="2"/>
        <v>0</v>
      </c>
    </row>
    <row r="31" spans="1:22" x14ac:dyDescent="0.25">
      <c r="A31" s="36">
        <v>80</v>
      </c>
      <c r="B31" s="23">
        <v>28</v>
      </c>
      <c r="C31" s="23">
        <v>6</v>
      </c>
      <c r="D31" s="5" t="str">
        <f>VLOOKUP(A31,'01.kolo prezentácia'!$A$2:$G$143,2,FALSE)</f>
        <v>Ladislav</v>
      </c>
      <c r="E31" s="5" t="str">
        <f>VLOOKUP(A31,'01.kolo prezentácia'!$A$2:$G$143,3,FALSE)</f>
        <v>Mariš</v>
      </c>
      <c r="F31" s="5" t="str">
        <f>VLOOKUP(A31,'01.kolo prezentácia'!$A$2:$G$143,4,FALSE)</f>
        <v>OSTRIX Bánovce nad Bebravou</v>
      </c>
      <c r="G31" s="3">
        <f>VLOOKUP(A31,'01.kolo prezentácia'!$A$2:$G$143,5,FALSE)</f>
        <v>1987</v>
      </c>
      <c r="H31" s="31" t="str">
        <f>VLOOKUP(A31,'01.kolo prezentácia'!$A$2:$G$143,7,FALSE)</f>
        <v>Muži A</v>
      </c>
      <c r="I31" s="22" t="str">
        <f>VLOOKUP(Tabuľka5[[#This Row],[štartovné číslo]],'01.kolo stopky'!A:C,3,FALSE)</f>
        <v>00:25:51,25</v>
      </c>
      <c r="J31" s="22">
        <f t="shared" si="0"/>
        <v>2.9923804012345679E-3</v>
      </c>
      <c r="K31" s="22">
        <f t="shared" si="1"/>
        <v>3.4771990740740735E-3</v>
      </c>
      <c r="L31" s="23"/>
      <c r="M31" s="3"/>
      <c r="N31" s="3"/>
      <c r="O31" s="3"/>
      <c r="P31" s="3"/>
      <c r="Q31" s="3"/>
      <c r="R31" s="3"/>
      <c r="S31" s="3"/>
      <c r="T31" s="3"/>
      <c r="U31" s="3"/>
      <c r="V31" s="33">
        <f t="shared" si="2"/>
        <v>0</v>
      </c>
    </row>
    <row r="32" spans="1:22" x14ac:dyDescent="0.25">
      <c r="A32" s="3">
        <v>56</v>
      </c>
      <c r="B32" s="23">
        <v>29</v>
      </c>
      <c r="C32" s="51">
        <v>3</v>
      </c>
      <c r="D32" s="5" t="str">
        <f>VLOOKUP(A32,'01.kolo prezentácia'!$A$2:$G$143,2,FALSE)</f>
        <v>Barbora</v>
      </c>
      <c r="E32" s="5" t="str">
        <f>VLOOKUP(A32,'01.kolo prezentácia'!$A$2:$G$143,3,FALSE)</f>
        <v>Doskočilová</v>
      </c>
      <c r="F32" s="5" t="str">
        <f>VLOOKUP(A32,'01.kolo prezentácia'!$A$2:$G$143,4,FALSE)</f>
        <v>Trenčín</v>
      </c>
      <c r="G32" s="3">
        <f>VLOOKUP(A32,'01.kolo prezentácia'!$A$2:$G$143,5,FALSE)</f>
        <v>1992</v>
      </c>
      <c r="H32" s="31" t="str">
        <f>VLOOKUP(A32,'01.kolo prezentácia'!$A$2:$G$143,7,FALSE)</f>
        <v>Ženy A</v>
      </c>
      <c r="I32" s="22" t="str">
        <f>VLOOKUP(Tabuľka5[[#This Row],[štartovné číslo]],'01.kolo stopky'!A:C,3,FALSE)</f>
        <v>00:26:35,99</v>
      </c>
      <c r="J32" s="22">
        <f t="shared" si="0"/>
        <v>3.0786844135802468E-3</v>
      </c>
      <c r="K32" s="22">
        <f t="shared" si="1"/>
        <v>3.9950231481481469E-3</v>
      </c>
      <c r="L32" s="23"/>
      <c r="M32" s="3"/>
      <c r="N32" s="3"/>
      <c r="O32" s="3"/>
      <c r="P32" s="3"/>
      <c r="Q32" s="3"/>
      <c r="R32" s="3"/>
      <c r="S32" s="3"/>
      <c r="T32" s="3"/>
      <c r="U32" s="3"/>
      <c r="V32" s="33">
        <f t="shared" si="2"/>
        <v>0</v>
      </c>
    </row>
    <row r="33" spans="1:22" x14ac:dyDescent="0.25">
      <c r="A33" s="3">
        <v>61</v>
      </c>
      <c r="B33" s="37">
        <v>30</v>
      </c>
      <c r="C33" s="37">
        <v>7</v>
      </c>
      <c r="D33" s="6" t="str">
        <f>VLOOKUP(A33,'01.kolo prezentácia'!$A$2:$G$143,2,FALSE)</f>
        <v>Martin</v>
      </c>
      <c r="E33" s="6" t="str">
        <f>VLOOKUP(A33,'01.kolo prezentácia'!$A$2:$G$143,3,FALSE)</f>
        <v>Janáč</v>
      </c>
      <c r="F33" s="6" t="str">
        <f>VLOOKUP(A33,'01.kolo prezentácia'!$A$2:$G$143,4,FALSE)</f>
        <v>ŠHOK Bánovce nad Bebravou</v>
      </c>
      <c r="G33" s="38">
        <f>VLOOKUP(A33,'01.kolo prezentácia'!$A$2:$G$143,5,FALSE)</f>
        <v>1987</v>
      </c>
      <c r="H33" s="39" t="str">
        <f>VLOOKUP(A33,'01.kolo prezentácia'!$A$2:$G$143,7,FALSE)</f>
        <v>Muži A</v>
      </c>
      <c r="I33" s="40" t="str">
        <f>VLOOKUP(Tabuľka5[[#This Row],[štartovné číslo]],'01.kolo stopky'!A:C,3,FALSE)</f>
        <v>00:27:01,47</v>
      </c>
      <c r="J33" s="40">
        <f t="shared" si="0"/>
        <v>3.1278356481481483E-3</v>
      </c>
      <c r="K33" s="40">
        <f t="shared" si="1"/>
        <v>4.2899305555555538E-3</v>
      </c>
      <c r="L33" s="23"/>
      <c r="M33" s="3"/>
      <c r="N33" s="3"/>
      <c r="O33" s="3"/>
      <c r="P33" s="3"/>
      <c r="Q33" s="3"/>
      <c r="R33" s="3"/>
      <c r="S33" s="3"/>
      <c r="T33" s="3"/>
      <c r="U33" s="3"/>
      <c r="V33" s="33">
        <f t="shared" si="2"/>
        <v>0</v>
      </c>
    </row>
    <row r="34" spans="1:22" x14ac:dyDescent="0.25">
      <c r="A34" s="32">
        <v>70</v>
      </c>
      <c r="B34" s="23">
        <v>31</v>
      </c>
      <c r="C34" s="50">
        <v>2</v>
      </c>
      <c r="D34" s="5" t="str">
        <f>VLOOKUP(A34,'01.kolo prezentácia'!$A$2:$G$143,2,FALSE)</f>
        <v>Drahomír</v>
      </c>
      <c r="E34" s="5" t="str">
        <f>VLOOKUP(A34,'01.kolo prezentácia'!$A$2:$G$143,3,FALSE)</f>
        <v>Dubnička</v>
      </c>
      <c r="F34" s="5" t="str">
        <f>VLOOKUP(A34,'01.kolo prezentácia'!$A$2:$G$143,4,FALSE)</f>
        <v>Bánovce nad Bebravou</v>
      </c>
      <c r="G34" s="3">
        <f>VLOOKUP(A34,'01.kolo prezentácia'!$A$2:$G$143,5,FALSE)</f>
        <v>1958</v>
      </c>
      <c r="H34" s="31" t="str">
        <f>VLOOKUP(A34,'01.kolo prezentácia'!$A$2:$G$143,7,FALSE)</f>
        <v>Muži D</v>
      </c>
      <c r="I34" s="22" t="str">
        <f>VLOOKUP(Tabuľka5[[#This Row],[štartovné číslo]],'01.kolo stopky'!A:C,3,FALSE)</f>
        <v>00:27:07,08</v>
      </c>
      <c r="J34" s="22">
        <f t="shared" si="0"/>
        <v>3.1386574074074073E-3</v>
      </c>
      <c r="K34" s="22">
        <f t="shared" si="1"/>
        <v>4.354861111111108E-3</v>
      </c>
      <c r="L34" s="23"/>
      <c r="M34" s="3"/>
      <c r="N34" s="3"/>
      <c r="O34" s="3"/>
      <c r="P34" s="3"/>
      <c r="Q34" s="3"/>
      <c r="R34" s="3"/>
      <c r="S34" s="3"/>
      <c r="T34" s="3"/>
      <c r="U34" s="3"/>
      <c r="V34" s="33">
        <f t="shared" si="2"/>
        <v>0</v>
      </c>
    </row>
    <row r="35" spans="1:22" x14ac:dyDescent="0.25">
      <c r="A35" s="32">
        <v>44</v>
      </c>
      <c r="B35" s="23">
        <v>32</v>
      </c>
      <c r="C35" s="51">
        <v>1</v>
      </c>
      <c r="D35" s="5" t="str">
        <f>VLOOKUP(A35,'01.kolo prezentácia'!$A$2:$G$143,2,FALSE)</f>
        <v>Ferdinand</v>
      </c>
      <c r="E35" s="5" t="str">
        <f>VLOOKUP(A35,'01.kolo prezentácia'!$A$2:$G$143,3,FALSE)</f>
        <v>Husár</v>
      </c>
      <c r="F35" s="5" t="str">
        <f>VLOOKUP(A35,'01.kolo prezentácia'!$A$2:$G$143,4,FALSE)</f>
        <v>Trenčín</v>
      </c>
      <c r="G35" s="3">
        <f>VLOOKUP(A35,'01.kolo prezentácia'!$A$2:$G$143,5,FALSE)</f>
        <v>1944</v>
      </c>
      <c r="H35" s="31" t="str">
        <f>VLOOKUP(A35,'01.kolo prezentácia'!$A$2:$G$143,7,FALSE)</f>
        <v>Muži E</v>
      </c>
      <c r="I35" s="22" t="str">
        <f>VLOOKUP(Tabuľka5[[#This Row],[štartovné číslo]],'01.kolo stopky'!A:C,3,FALSE)</f>
        <v>00:27:20,06</v>
      </c>
      <c r="J35" s="22">
        <f t="shared" si="0"/>
        <v>3.163695987654321E-3</v>
      </c>
      <c r="K35" s="22">
        <f t="shared" si="1"/>
        <v>4.5050925925925918E-3</v>
      </c>
      <c r="L35" s="23"/>
      <c r="M35" s="3"/>
      <c r="N35" s="3"/>
      <c r="O35" s="3"/>
      <c r="P35" s="3"/>
      <c r="Q35" s="3"/>
      <c r="R35" s="3"/>
      <c r="S35" s="3"/>
      <c r="T35" s="3"/>
      <c r="U35" s="3"/>
      <c r="V35" s="33">
        <f t="shared" si="2"/>
        <v>0</v>
      </c>
    </row>
    <row r="36" spans="1:22" x14ac:dyDescent="0.25">
      <c r="A36" s="3">
        <v>47</v>
      </c>
      <c r="B36" s="23">
        <v>33</v>
      </c>
      <c r="C36" s="23">
        <v>9</v>
      </c>
      <c r="D36" s="5" t="str">
        <f>VLOOKUP(A36,'01.kolo prezentácia'!$A$2:$G$143,2,FALSE)</f>
        <v>Norbert</v>
      </c>
      <c r="E36" s="5" t="str">
        <f>VLOOKUP(A36,'01.kolo prezentácia'!$A$2:$G$143,3,FALSE)</f>
        <v>Schmikal</v>
      </c>
      <c r="F36" s="5" t="str">
        <f>VLOOKUP(A36,'01.kolo prezentácia'!$A$2:$G$143,4,FALSE)</f>
        <v>Podlužany</v>
      </c>
      <c r="G36" s="3">
        <f>VLOOKUP(A36,'01.kolo prezentácia'!$A$2:$G$143,5,FALSE)</f>
        <v>1970</v>
      </c>
      <c r="H36" s="31" t="str">
        <f>VLOOKUP(A36,'01.kolo prezentácia'!$A$2:$G$143,7,FALSE)</f>
        <v>Muži C</v>
      </c>
      <c r="I36" s="22" t="str">
        <f>VLOOKUP(Tabuľka5[[#This Row],[štartovné číslo]],'01.kolo stopky'!A:C,3,FALSE)</f>
        <v>00:27:31,53</v>
      </c>
      <c r="J36" s="22">
        <f t="shared" ref="J36:J67" si="3">I36/$Y$3</f>
        <v>3.1858217592592593E-3</v>
      </c>
      <c r="K36" s="22">
        <f t="shared" ref="K36:K67" si="4">I36-$Z$3</f>
        <v>4.6378472222222203E-3</v>
      </c>
      <c r="L36" s="23"/>
      <c r="M36" s="3"/>
      <c r="N36" s="3"/>
      <c r="O36" s="3"/>
      <c r="P36" s="3"/>
      <c r="Q36" s="3"/>
      <c r="R36" s="3"/>
      <c r="S36" s="3"/>
      <c r="T36" s="3"/>
      <c r="U36" s="3"/>
      <c r="V36" s="33">
        <f t="shared" ref="V36:V67" si="5">SUM(L36:U36)</f>
        <v>0</v>
      </c>
    </row>
    <row r="37" spans="1:22" x14ac:dyDescent="0.25">
      <c r="A37" s="3">
        <v>54</v>
      </c>
      <c r="B37" s="23">
        <v>34</v>
      </c>
      <c r="C37" s="23">
        <v>10</v>
      </c>
      <c r="D37" s="5" t="str">
        <f>VLOOKUP(A37,'01.kolo prezentácia'!$A$2:$G$143,2,FALSE)</f>
        <v>Teodor</v>
      </c>
      <c r="E37" s="5" t="str">
        <f>VLOOKUP(A37,'01.kolo prezentácia'!$A$2:$G$143,3,FALSE)</f>
        <v>Marko</v>
      </c>
      <c r="F37" s="5" t="str">
        <f>VLOOKUP(A37,'01.kolo prezentácia'!$A$2:$G$143,4,FALSE)</f>
        <v>Bánovce nad Bebravou</v>
      </c>
      <c r="G37" s="3">
        <f>VLOOKUP(A37,'01.kolo prezentácia'!$A$2:$G$143,5,FALSE)</f>
        <v>1973</v>
      </c>
      <c r="H37" s="31" t="str">
        <f>VLOOKUP(A37,'01.kolo prezentácia'!$A$2:$G$143,7,FALSE)</f>
        <v>Muži C</v>
      </c>
      <c r="I37" s="22" t="str">
        <f>VLOOKUP(Tabuľka5[[#This Row],[štartovné číslo]],'01.kolo stopky'!A:C,3,FALSE)</f>
        <v>00:27:36,35</v>
      </c>
      <c r="J37" s="22">
        <f t="shared" si="3"/>
        <v>3.1951195987654324E-3</v>
      </c>
      <c r="K37" s="22">
        <f t="shared" si="4"/>
        <v>4.6936342592592585E-3</v>
      </c>
      <c r="L37" s="23"/>
      <c r="M37" s="3"/>
      <c r="N37" s="3"/>
      <c r="O37" s="3"/>
      <c r="P37" s="3"/>
      <c r="Q37" s="3"/>
      <c r="R37" s="3"/>
      <c r="S37" s="3"/>
      <c r="T37" s="3"/>
      <c r="U37" s="3"/>
      <c r="V37" s="33">
        <f t="shared" si="5"/>
        <v>0</v>
      </c>
    </row>
    <row r="38" spans="1:22" x14ac:dyDescent="0.25">
      <c r="A38" s="3">
        <v>18</v>
      </c>
      <c r="B38" s="23">
        <v>35</v>
      </c>
      <c r="C38" s="23">
        <v>11</v>
      </c>
      <c r="D38" s="5" t="str">
        <f>VLOOKUP(A38,'01.kolo prezentácia'!$A$2:$G$143,2,FALSE)</f>
        <v>Peter</v>
      </c>
      <c r="E38" s="5" t="str">
        <f>VLOOKUP(A38,'01.kolo prezentácia'!$A$2:$G$143,3,FALSE)</f>
        <v>Minarovič</v>
      </c>
      <c r="F38" s="5" t="str">
        <f>VLOOKUP(A38,'01.kolo prezentácia'!$A$2:$G$143,4,FALSE)</f>
        <v>Bánovce nad Bebravou</v>
      </c>
      <c r="G38" s="3">
        <f>VLOOKUP(A38,'01.kolo prezentácia'!$A$2:$G$143,5,FALSE)</f>
        <v>1969</v>
      </c>
      <c r="H38" s="31" t="str">
        <f>VLOOKUP(A38,'01.kolo prezentácia'!$A$2:$G$143,7,FALSE)</f>
        <v>Muži C</v>
      </c>
      <c r="I38" s="22" t="str">
        <f>VLOOKUP(Tabuľka5[[#This Row],[štartovné číslo]],'01.kolo stopky'!A:C,3,FALSE)</f>
        <v>00:27:45,99</v>
      </c>
      <c r="J38" s="22">
        <f t="shared" si="3"/>
        <v>3.2137152777777776E-3</v>
      </c>
      <c r="K38" s="22">
        <f t="shared" si="4"/>
        <v>4.8052083333333315E-3</v>
      </c>
      <c r="L38" s="23"/>
      <c r="M38" s="3"/>
      <c r="N38" s="3"/>
      <c r="O38" s="3"/>
      <c r="P38" s="3"/>
      <c r="Q38" s="3"/>
      <c r="R38" s="3"/>
      <c r="S38" s="3"/>
      <c r="T38" s="3"/>
      <c r="U38" s="3"/>
      <c r="V38" s="33">
        <f t="shared" si="5"/>
        <v>0</v>
      </c>
    </row>
    <row r="39" spans="1:22" x14ac:dyDescent="0.25">
      <c r="A39" s="3">
        <v>59</v>
      </c>
      <c r="B39" s="23">
        <v>36</v>
      </c>
      <c r="C39" s="23">
        <v>8</v>
      </c>
      <c r="D39" s="5" t="str">
        <f>VLOOKUP(A39,'01.kolo prezentácia'!$A$2:$G$143,2,FALSE)</f>
        <v>Jakub</v>
      </c>
      <c r="E39" s="5" t="str">
        <f>VLOOKUP(A39,'01.kolo prezentácia'!$A$2:$G$143,3,FALSE)</f>
        <v>Matejovič</v>
      </c>
      <c r="F39" s="5" t="str">
        <f>VLOOKUP(A39,'01.kolo prezentácia'!$A$2:$G$143,4,FALSE)</f>
        <v>CTK Viking Bánovce nad Bebravou</v>
      </c>
      <c r="G39" s="3">
        <f>VLOOKUP(A39,'01.kolo prezentácia'!$A$2:$G$143,5,FALSE)</f>
        <v>1995</v>
      </c>
      <c r="H39" s="31" t="str">
        <f>VLOOKUP(A39,'01.kolo prezentácia'!$A$2:$G$143,7,FALSE)</f>
        <v>Muži A</v>
      </c>
      <c r="I39" s="22" t="str">
        <f>VLOOKUP(Tabuľka5[[#This Row],[štartovné číslo]],'01.kolo stopky'!A:C,3,FALSE)</f>
        <v>00:27:52,87</v>
      </c>
      <c r="J39" s="22">
        <f t="shared" si="3"/>
        <v>3.226986882716049E-3</v>
      </c>
      <c r="K39" s="22">
        <f t="shared" si="4"/>
        <v>4.8848379629629589E-3</v>
      </c>
      <c r="L39" s="23"/>
      <c r="M39" s="3"/>
      <c r="N39" s="3"/>
      <c r="O39" s="3"/>
      <c r="P39" s="3"/>
      <c r="Q39" s="3"/>
      <c r="R39" s="3"/>
      <c r="S39" s="3"/>
      <c r="T39" s="3"/>
      <c r="U39" s="3"/>
      <c r="V39" s="33">
        <f t="shared" si="5"/>
        <v>0</v>
      </c>
    </row>
    <row r="40" spans="1:22" x14ac:dyDescent="0.25">
      <c r="A40" s="38">
        <v>52</v>
      </c>
      <c r="B40" s="23">
        <v>37</v>
      </c>
      <c r="C40" s="23">
        <v>4</v>
      </c>
      <c r="D40" s="5" t="str">
        <f>VLOOKUP(A40,'01.kolo prezentácia'!$A$2:$G$143,2,FALSE)</f>
        <v>Karin</v>
      </c>
      <c r="E40" s="5" t="str">
        <f>VLOOKUP(A40,'01.kolo prezentácia'!$A$2:$G$143,3,FALSE)</f>
        <v>Mikušová</v>
      </c>
      <c r="F40" s="5" t="str">
        <f>VLOOKUP(A40,'01.kolo prezentácia'!$A$2:$G$143,4,FALSE)</f>
        <v>Ľutov</v>
      </c>
      <c r="G40" s="3">
        <f>VLOOKUP(A40,'01.kolo prezentácia'!$A$2:$G$143,5,FALSE)</f>
        <v>1998</v>
      </c>
      <c r="H40" s="31" t="str">
        <f>VLOOKUP(A40,'01.kolo prezentácia'!$A$2:$G$143,7,FALSE)</f>
        <v>Ženy A</v>
      </c>
      <c r="I40" s="22" t="str">
        <f>VLOOKUP(Tabuľka5[[#This Row],[štartovné číslo]],'01.kolo stopky'!A:C,3,FALSE)</f>
        <v>00:27:58,05</v>
      </c>
      <c r="J40" s="22">
        <f t="shared" si="3"/>
        <v>3.2369791666666671E-3</v>
      </c>
      <c r="K40" s="22">
        <f t="shared" si="4"/>
        <v>4.9447916666666668E-3</v>
      </c>
      <c r="L40" s="23"/>
      <c r="M40" s="3"/>
      <c r="N40" s="3"/>
      <c r="O40" s="3"/>
      <c r="P40" s="3"/>
      <c r="Q40" s="3"/>
      <c r="R40" s="3"/>
      <c r="S40" s="3"/>
      <c r="T40" s="3"/>
      <c r="U40" s="3"/>
      <c r="V40" s="33">
        <f t="shared" si="5"/>
        <v>0</v>
      </c>
    </row>
    <row r="41" spans="1:22" x14ac:dyDescent="0.25">
      <c r="A41" s="3">
        <v>19</v>
      </c>
      <c r="B41" s="23">
        <v>38</v>
      </c>
      <c r="C41" s="23">
        <v>5</v>
      </c>
      <c r="D41" s="5" t="str">
        <f>VLOOKUP(A41,'01.kolo prezentácia'!$A$2:$G$143,2,FALSE)</f>
        <v>Mária</v>
      </c>
      <c r="E41" s="5" t="str">
        <f>VLOOKUP(A41,'01.kolo prezentácia'!$A$2:$G$143,3,FALSE)</f>
        <v>Vaclaviaková</v>
      </c>
      <c r="F41" s="5" t="str">
        <f>VLOOKUP(A41,'01.kolo prezentácia'!$A$2:$G$143,4,FALSE)</f>
        <v>AK Baník Prievidza</v>
      </c>
      <c r="G41" s="3">
        <f>VLOOKUP(A41,'01.kolo prezentácia'!$A$2:$G$143,5,FALSE)</f>
        <v>1985</v>
      </c>
      <c r="H41" s="31" t="str">
        <f>VLOOKUP(A41,'01.kolo prezentácia'!$A$2:$G$143,7,FALSE)</f>
        <v>Ženy A</v>
      </c>
      <c r="I41" s="22" t="str">
        <f>VLOOKUP(Tabuľka5[[#This Row],[štartovné číslo]],'01.kolo stopky'!A:C,3,FALSE)</f>
        <v>00:28:13,86</v>
      </c>
      <c r="J41" s="22">
        <f t="shared" si="3"/>
        <v>3.2674768518518517E-3</v>
      </c>
      <c r="K41" s="22">
        <f t="shared" si="4"/>
        <v>5.1277777777777762E-3</v>
      </c>
      <c r="L41" s="23"/>
      <c r="M41" s="3"/>
      <c r="N41" s="3"/>
      <c r="O41" s="3"/>
      <c r="P41" s="3"/>
      <c r="Q41" s="3"/>
      <c r="R41" s="3"/>
      <c r="S41" s="3"/>
      <c r="T41" s="3"/>
      <c r="U41" s="3"/>
      <c r="V41" s="33">
        <f t="shared" si="5"/>
        <v>0</v>
      </c>
    </row>
    <row r="42" spans="1:22" x14ac:dyDescent="0.25">
      <c r="A42" s="3">
        <v>60</v>
      </c>
      <c r="B42" s="23">
        <v>39</v>
      </c>
      <c r="C42" s="50">
        <v>3</v>
      </c>
      <c r="D42" s="5" t="str">
        <f>VLOOKUP(A42,'01.kolo prezentácia'!$A$2:$G$143,2,FALSE)</f>
        <v>Jozef</v>
      </c>
      <c r="E42" s="5" t="str">
        <f>VLOOKUP(A42,'01.kolo prezentácia'!$A$2:$G$143,3,FALSE)</f>
        <v>Gunda</v>
      </c>
      <c r="F42" s="5" t="str">
        <f>VLOOKUP(A42,'01.kolo prezentácia'!$A$2:$G$143,4,FALSE)</f>
        <v>Kanianka</v>
      </c>
      <c r="G42" s="3">
        <f>VLOOKUP(A42,'01.kolo prezentácia'!$A$2:$G$143,5,FALSE)</f>
        <v>1955</v>
      </c>
      <c r="H42" s="31" t="str">
        <f>VLOOKUP(A42,'01.kolo prezentácia'!$A$2:$G$143,7,FALSE)</f>
        <v>Muži D</v>
      </c>
      <c r="I42" s="22" t="str">
        <f>VLOOKUP(Tabuľka5[[#This Row],[štartovné číslo]],'01.kolo stopky'!A:C,3,FALSE)</f>
        <v>00:28:22,63</v>
      </c>
      <c r="J42" s="22">
        <f t="shared" si="3"/>
        <v>3.2843942901234565E-3</v>
      </c>
      <c r="K42" s="22">
        <f t="shared" si="4"/>
        <v>5.2292824074074047E-3</v>
      </c>
      <c r="L42" s="23"/>
      <c r="M42" s="3"/>
      <c r="N42" s="3"/>
      <c r="O42" s="3"/>
      <c r="P42" s="3"/>
      <c r="Q42" s="3"/>
      <c r="R42" s="3"/>
      <c r="S42" s="3"/>
      <c r="T42" s="3"/>
      <c r="U42" s="3"/>
      <c r="V42" s="33">
        <f t="shared" si="5"/>
        <v>0</v>
      </c>
    </row>
    <row r="43" spans="1:22" x14ac:dyDescent="0.25">
      <c r="A43" s="3">
        <v>39</v>
      </c>
      <c r="B43" s="23">
        <v>40</v>
      </c>
      <c r="C43" s="23">
        <v>11</v>
      </c>
      <c r="D43" s="5" t="str">
        <f>VLOOKUP(A43,'01.kolo prezentácia'!$A$2:$G$143,2,FALSE)</f>
        <v>Ladislav</v>
      </c>
      <c r="E43" s="5" t="str">
        <f>VLOOKUP(A43,'01.kolo prezentácia'!$A$2:$G$143,3,FALSE)</f>
        <v>Matejka</v>
      </c>
      <c r="F43" s="5" t="str">
        <f>VLOOKUP(A43,'01.kolo prezentácia'!$A$2:$G$143,4,FALSE)</f>
        <v>Trenčín</v>
      </c>
      <c r="G43" s="3">
        <f>VLOOKUP(A43,'01.kolo prezentácia'!$A$2:$G$143,5,FALSE)</f>
        <v>1982</v>
      </c>
      <c r="H43" s="31" t="str">
        <f>VLOOKUP(A43,'01.kolo prezentácia'!$A$2:$G$143,7,FALSE)</f>
        <v>Muži B</v>
      </c>
      <c r="I43" s="22" t="str">
        <f>VLOOKUP(Tabuľka5[[#This Row],[štartovné číslo]],'01.kolo stopky'!A:C,3,FALSE)</f>
        <v>00:28:23,52</v>
      </c>
      <c r="J43" s="22">
        <f t="shared" si="3"/>
        <v>3.2861111111111112E-3</v>
      </c>
      <c r="K43" s="22">
        <f t="shared" si="4"/>
        <v>5.2395833333333322E-3</v>
      </c>
      <c r="L43" s="23"/>
      <c r="M43" s="3"/>
      <c r="N43" s="3"/>
      <c r="O43" s="3"/>
      <c r="P43" s="3"/>
      <c r="Q43" s="3"/>
      <c r="R43" s="3"/>
      <c r="S43" s="3"/>
      <c r="T43" s="3"/>
      <c r="U43" s="3"/>
      <c r="V43" s="33">
        <f t="shared" si="5"/>
        <v>0</v>
      </c>
    </row>
    <row r="44" spans="1:22" x14ac:dyDescent="0.25">
      <c r="A44" s="32">
        <v>6</v>
      </c>
      <c r="B44" s="37">
        <v>41</v>
      </c>
      <c r="C44" s="37">
        <v>9</v>
      </c>
      <c r="D44" s="6" t="str">
        <f>VLOOKUP(A44,'01.kolo prezentácia'!$A$2:$G$143,2,FALSE)</f>
        <v>Matej</v>
      </c>
      <c r="E44" s="6" t="str">
        <f>VLOOKUP(A44,'01.kolo prezentácia'!$A$2:$G$143,3,FALSE)</f>
        <v>Mikuš</v>
      </c>
      <c r="F44" s="6" t="str">
        <f>VLOOKUP(A44,'01.kolo prezentácia'!$A$2:$G$143,4,FALSE)</f>
        <v>Bánovce nad Bebravou</v>
      </c>
      <c r="G44" s="38">
        <f>VLOOKUP(A44,'01.kolo prezentácia'!$A$2:$G$143,5,FALSE)</f>
        <v>1990</v>
      </c>
      <c r="H44" s="39" t="str">
        <f>VLOOKUP(A44,'01.kolo prezentácia'!$A$2:$G$143,7,FALSE)</f>
        <v>Muži A</v>
      </c>
      <c r="I44" s="40" t="str">
        <f>VLOOKUP(Tabuľka5[[#This Row],[štartovné číslo]],'01.kolo stopky'!A:C,3,FALSE)</f>
        <v>00:28:26,73</v>
      </c>
      <c r="J44" s="40">
        <f t="shared" si="3"/>
        <v>3.2923032407407402E-3</v>
      </c>
      <c r="K44" s="40">
        <f t="shared" si="4"/>
        <v>5.276736111111107E-3</v>
      </c>
      <c r="L44" s="23"/>
      <c r="M44" s="3"/>
      <c r="N44" s="3"/>
      <c r="O44" s="3"/>
      <c r="P44" s="3"/>
      <c r="Q44" s="3"/>
      <c r="R44" s="3"/>
      <c r="S44" s="3"/>
      <c r="T44" s="3"/>
      <c r="U44" s="3"/>
      <c r="V44" s="33">
        <f t="shared" si="5"/>
        <v>0</v>
      </c>
    </row>
    <row r="45" spans="1:22" x14ac:dyDescent="0.25">
      <c r="A45" s="32">
        <v>46</v>
      </c>
      <c r="B45" s="23">
        <v>42</v>
      </c>
      <c r="C45" s="23">
        <v>4</v>
      </c>
      <c r="D45" s="5" t="str">
        <f>VLOOKUP(A45,'01.kolo prezentácia'!$A$2:$G$143,2,FALSE)</f>
        <v>Marián</v>
      </c>
      <c r="E45" s="5" t="str">
        <f>VLOOKUP(A45,'01.kolo prezentácia'!$A$2:$G$143,3,FALSE)</f>
        <v>Adamkovič</v>
      </c>
      <c r="F45" s="5" t="str">
        <f>VLOOKUP(A45,'01.kolo prezentácia'!$A$2:$G$143,4,FALSE)</f>
        <v>Bánovce nad Bebravou</v>
      </c>
      <c r="G45" s="3">
        <f>VLOOKUP(A45,'01.kolo prezentácia'!$A$2:$G$143,5,FALSE)</f>
        <v>1964</v>
      </c>
      <c r="H45" s="31" t="str">
        <f>VLOOKUP(A45,'01.kolo prezentácia'!$A$2:$G$143,7,FALSE)</f>
        <v>Muži D</v>
      </c>
      <c r="I45" s="22" t="str">
        <f>VLOOKUP(Tabuľka5[[#This Row],[štartovné číslo]],'01.kolo stopky'!A:C,3,FALSE)</f>
        <v>00:28:50,75</v>
      </c>
      <c r="J45" s="22">
        <f t="shared" si="3"/>
        <v>3.3386381172839509E-3</v>
      </c>
      <c r="K45" s="22">
        <f t="shared" si="4"/>
        <v>5.5547453703703696E-3</v>
      </c>
      <c r="L45" s="37"/>
      <c r="M45" s="38"/>
      <c r="N45" s="38"/>
      <c r="O45" s="38"/>
      <c r="P45" s="38"/>
      <c r="Q45" s="38"/>
      <c r="R45" s="38"/>
      <c r="S45" s="38"/>
      <c r="T45" s="38"/>
      <c r="U45" s="38"/>
      <c r="V45" s="41">
        <f t="shared" si="5"/>
        <v>0</v>
      </c>
    </row>
    <row r="46" spans="1:22" x14ac:dyDescent="0.25">
      <c r="A46" s="32">
        <v>2</v>
      </c>
      <c r="B46" s="37">
        <v>43</v>
      </c>
      <c r="C46" s="37">
        <v>10</v>
      </c>
      <c r="D46" s="6" t="str">
        <f>VLOOKUP(A46,'01.kolo prezentácia'!$A$2:$G$143,2,FALSE)</f>
        <v>Peter</v>
      </c>
      <c r="E46" s="6" t="str">
        <f>VLOOKUP(A46,'01.kolo prezentácia'!$A$2:$G$143,3,FALSE)</f>
        <v>Petriska</v>
      </c>
      <c r="F46" s="6" t="str">
        <f>VLOOKUP(A46,'01.kolo prezentácia'!$A$2:$G$143,4,FALSE)</f>
        <v>Horné Ozorovce</v>
      </c>
      <c r="G46" s="38">
        <f>VLOOKUP(A46,'01.kolo prezentácia'!$A$2:$G$143,5,FALSE)</f>
        <v>1987</v>
      </c>
      <c r="H46" s="39" t="str">
        <f>VLOOKUP(A46,'01.kolo prezentácia'!$A$2:$G$143,7,FALSE)</f>
        <v>Muži A</v>
      </c>
      <c r="I46" s="40" t="str">
        <f>VLOOKUP(Tabuľka5[[#This Row],[štartovné číslo]],'01.kolo stopky'!A:C,3,FALSE)</f>
        <v>00:29:15,39</v>
      </c>
      <c r="J46" s="40">
        <f t="shared" si="3"/>
        <v>3.3861689814814813E-3</v>
      </c>
      <c r="K46" s="40">
        <f t="shared" si="4"/>
        <v>5.8399305555555531E-3</v>
      </c>
      <c r="L46" s="37"/>
      <c r="M46" s="38"/>
      <c r="N46" s="38"/>
      <c r="O46" s="38"/>
      <c r="P46" s="38"/>
      <c r="Q46" s="38"/>
      <c r="R46" s="38"/>
      <c r="S46" s="38"/>
      <c r="T46" s="38"/>
      <c r="U46" s="38"/>
      <c r="V46" s="41">
        <f t="shared" si="5"/>
        <v>0</v>
      </c>
    </row>
    <row r="47" spans="1:22" x14ac:dyDescent="0.25">
      <c r="A47" s="36">
        <v>7</v>
      </c>
      <c r="B47" s="37">
        <v>44</v>
      </c>
      <c r="C47" s="37">
        <v>11</v>
      </c>
      <c r="D47" s="6" t="str">
        <f>VLOOKUP(A47,'01.kolo prezentácia'!$A$2:$G$143,2,FALSE)</f>
        <v>Peter</v>
      </c>
      <c r="E47" s="6" t="str">
        <f>VLOOKUP(A47,'01.kolo prezentácia'!$A$2:$G$143,3,FALSE)</f>
        <v>Slopovský</v>
      </c>
      <c r="F47" s="6" t="str">
        <f>VLOOKUP(A47,'01.kolo prezentácia'!$A$2:$G$143,4,FALSE)</f>
        <v>Bánovce nad Bebravou</v>
      </c>
      <c r="G47" s="38">
        <f>VLOOKUP(A47,'01.kolo prezentácia'!$A$2:$G$143,5,FALSE)</f>
        <v>1988</v>
      </c>
      <c r="H47" s="39" t="str">
        <f>VLOOKUP(A47,'01.kolo prezentácia'!$A$2:$G$143,7,FALSE)</f>
        <v>Muži A</v>
      </c>
      <c r="I47" s="40" t="str">
        <f>VLOOKUP(Tabuľka5[[#This Row],[štartovné číslo]],'01.kolo stopky'!A:C,3,FALSE)</f>
        <v>00:29:16,08</v>
      </c>
      <c r="J47" s="40">
        <f t="shared" si="3"/>
        <v>3.3874999999999999E-3</v>
      </c>
      <c r="K47" s="40">
        <f t="shared" si="4"/>
        <v>5.8479166666666645E-3</v>
      </c>
      <c r="L47" s="37"/>
      <c r="M47" s="38"/>
      <c r="N47" s="38"/>
      <c r="O47" s="38"/>
      <c r="P47" s="38"/>
      <c r="Q47" s="38"/>
      <c r="R47" s="38"/>
      <c r="S47" s="38"/>
      <c r="T47" s="38"/>
      <c r="U47" s="38"/>
      <c r="V47" s="41">
        <f t="shared" si="5"/>
        <v>0</v>
      </c>
    </row>
    <row r="48" spans="1:22" x14ac:dyDescent="0.25">
      <c r="A48" s="3">
        <v>14</v>
      </c>
      <c r="B48" s="23">
        <v>45</v>
      </c>
      <c r="C48" s="23">
        <v>6</v>
      </c>
      <c r="D48" s="5" t="str">
        <f>VLOOKUP(A48,'01.kolo prezentácia'!$A$2:$G$143,2,FALSE)</f>
        <v>Barbora</v>
      </c>
      <c r="E48" s="5" t="str">
        <f>VLOOKUP(A48,'01.kolo prezentácia'!$A$2:$G$143,3,FALSE)</f>
        <v>Kluvánková</v>
      </c>
      <c r="F48" s="5" t="str">
        <f>VLOOKUP(A48,'01.kolo prezentácia'!$A$2:$G$143,4,FALSE)</f>
        <v>Brezolupy</v>
      </c>
      <c r="G48" s="3">
        <f>VLOOKUP(A48,'01.kolo prezentácia'!$A$2:$G$143,5,FALSE)</f>
        <v>1994</v>
      </c>
      <c r="H48" s="31" t="str">
        <f>VLOOKUP(A48,'01.kolo prezentácia'!$A$2:$G$143,7,FALSE)</f>
        <v>Ženy A</v>
      </c>
      <c r="I48" s="22" t="str">
        <f>VLOOKUP(Tabuľka5[[#This Row],[štartovné číslo]],'01.kolo stopky'!A:C,3,FALSE)</f>
        <v>00:29:28,49</v>
      </c>
      <c r="J48" s="22">
        <f t="shared" si="3"/>
        <v>3.4114390432098767E-3</v>
      </c>
      <c r="K48" s="22">
        <f t="shared" si="4"/>
        <v>5.9915509259259245E-3</v>
      </c>
      <c r="L48" s="37"/>
      <c r="M48" s="38"/>
      <c r="N48" s="38"/>
      <c r="O48" s="38"/>
      <c r="P48" s="38"/>
      <c r="Q48" s="38"/>
      <c r="R48" s="38"/>
      <c r="S48" s="38"/>
      <c r="T48" s="38"/>
      <c r="U48" s="38"/>
      <c r="V48" s="41">
        <f t="shared" si="5"/>
        <v>0</v>
      </c>
    </row>
    <row r="49" spans="1:22" x14ac:dyDescent="0.25">
      <c r="A49" s="36">
        <v>77</v>
      </c>
      <c r="B49" s="37">
        <v>46</v>
      </c>
      <c r="C49" s="37">
        <v>12</v>
      </c>
      <c r="D49" s="6" t="str">
        <f>VLOOKUP(A49,'01.kolo prezentácia'!$A$2:$G$143,2,FALSE)</f>
        <v>Ján</v>
      </c>
      <c r="E49" s="6" t="str">
        <f>VLOOKUP(A49,'01.kolo prezentácia'!$A$2:$G$143,3,FALSE)</f>
        <v>Gyüttment</v>
      </c>
      <c r="F49" s="6" t="str">
        <f>VLOOKUP(A49,'01.kolo prezentácia'!$A$2:$G$143,4,FALSE)</f>
        <v>Bánovce nad Bebravou</v>
      </c>
      <c r="G49" s="38">
        <f>VLOOKUP(A49,'01.kolo prezentácia'!$A$2:$G$143,5,FALSE)</f>
        <v>1995</v>
      </c>
      <c r="H49" s="39" t="str">
        <f>VLOOKUP(A49,'01.kolo prezentácia'!$A$2:$G$143,7,FALSE)</f>
        <v>Muži A</v>
      </c>
      <c r="I49" s="40" t="str">
        <f>VLOOKUP(Tabuľka5[[#This Row],[štartovné číslo]],'01.kolo stopky'!A:C,3,FALSE)</f>
        <v>00:29:29,86</v>
      </c>
      <c r="J49" s="40">
        <f t="shared" si="3"/>
        <v>3.4140817901234569E-3</v>
      </c>
      <c r="K49" s="40">
        <f t="shared" si="4"/>
        <v>6.0074074074074058E-3</v>
      </c>
      <c r="L49" s="37"/>
      <c r="M49" s="38"/>
      <c r="N49" s="38"/>
      <c r="O49" s="38"/>
      <c r="P49" s="38"/>
      <c r="Q49" s="38"/>
      <c r="R49" s="38"/>
      <c r="S49" s="38"/>
      <c r="T49" s="38"/>
      <c r="U49" s="38"/>
      <c r="V49" s="41">
        <f t="shared" si="5"/>
        <v>0</v>
      </c>
    </row>
    <row r="50" spans="1:22" x14ac:dyDescent="0.25">
      <c r="A50" s="3">
        <v>11</v>
      </c>
      <c r="B50" s="23">
        <v>47</v>
      </c>
      <c r="C50" s="23">
        <v>12</v>
      </c>
      <c r="D50" s="5" t="str">
        <f>VLOOKUP(A50,'01.kolo prezentácia'!$A$2:$G$143,2,FALSE)</f>
        <v>Marek</v>
      </c>
      <c r="E50" s="5" t="str">
        <f>VLOOKUP(A50,'01.kolo prezentácia'!$A$2:$G$143,3,FALSE)</f>
        <v>Bartoš</v>
      </c>
      <c r="F50" s="5" t="str">
        <f>VLOOKUP(A50,'01.kolo prezentácia'!$A$2:$G$143,4,FALSE)</f>
        <v>Bystričany</v>
      </c>
      <c r="G50" s="3">
        <f>VLOOKUP(A50,'01.kolo prezentácia'!$A$2:$G$143,5,FALSE)</f>
        <v>1982</v>
      </c>
      <c r="H50" s="31" t="str">
        <f>VLOOKUP(A50,'01.kolo prezentácia'!$A$2:$G$143,7,FALSE)</f>
        <v>Muži B</v>
      </c>
      <c r="I50" s="22" t="str">
        <f>VLOOKUP(Tabuľka5[[#This Row],[štartovné číslo]],'01.kolo stopky'!A:C,3,FALSE)</f>
        <v>00:29:35,83</v>
      </c>
      <c r="J50" s="22">
        <f t="shared" si="3"/>
        <v>3.4255979938271602E-3</v>
      </c>
      <c r="K50" s="22">
        <f t="shared" si="4"/>
        <v>6.0765046296296261E-3</v>
      </c>
      <c r="L50" s="37"/>
      <c r="M50" s="38"/>
      <c r="N50" s="38"/>
      <c r="O50" s="38"/>
      <c r="P50" s="38"/>
      <c r="Q50" s="38"/>
      <c r="R50" s="38"/>
      <c r="S50" s="38"/>
      <c r="T50" s="38"/>
      <c r="U50" s="38"/>
      <c r="V50" s="41">
        <f t="shared" si="5"/>
        <v>0</v>
      </c>
    </row>
    <row r="51" spans="1:22" x14ac:dyDescent="0.25">
      <c r="A51" s="3">
        <v>50</v>
      </c>
      <c r="B51" s="37">
        <v>48</v>
      </c>
      <c r="C51" s="37">
        <v>13</v>
      </c>
      <c r="D51" s="6" t="str">
        <f>VLOOKUP(A51,'01.kolo prezentácia'!$A$2:$G$143,2,FALSE)</f>
        <v>Miroslav</v>
      </c>
      <c r="E51" s="6" t="str">
        <f>VLOOKUP(A51,'01.kolo prezentácia'!$A$2:$G$143,3,FALSE)</f>
        <v>Podlucký</v>
      </c>
      <c r="F51" s="6" t="str">
        <f>VLOOKUP(A51,'01.kolo prezentácia'!$A$2:$G$143,4,FALSE)</f>
        <v>via LS Bánovce nad Bebravou</v>
      </c>
      <c r="G51" s="38">
        <f>VLOOKUP(A51,'01.kolo prezentácia'!$A$2:$G$143,5,FALSE)</f>
        <v>1999</v>
      </c>
      <c r="H51" s="39" t="str">
        <f>VLOOKUP(A51,'01.kolo prezentácia'!$A$2:$G$143,7,FALSE)</f>
        <v>Muži A</v>
      </c>
      <c r="I51" s="40" t="str">
        <f>VLOOKUP(Tabuľka5[[#This Row],[štartovné číslo]],'01.kolo stopky'!A:C,3,FALSE)</f>
        <v>00:29:44,64</v>
      </c>
      <c r="J51" s="40">
        <f t="shared" si="3"/>
        <v>3.4425925925925926E-3</v>
      </c>
      <c r="K51" s="40">
        <f t="shared" si="4"/>
        <v>6.1784722222222206E-3</v>
      </c>
      <c r="L51" s="37"/>
      <c r="M51" s="38"/>
      <c r="N51" s="38"/>
      <c r="O51" s="38"/>
      <c r="P51" s="38"/>
      <c r="Q51" s="38"/>
      <c r="R51" s="38"/>
      <c r="S51" s="38"/>
      <c r="T51" s="38"/>
      <c r="U51" s="38"/>
      <c r="V51" s="41">
        <f t="shared" si="5"/>
        <v>0</v>
      </c>
    </row>
    <row r="52" spans="1:22" x14ac:dyDescent="0.25">
      <c r="A52" s="3">
        <v>66</v>
      </c>
      <c r="B52" s="23">
        <v>49</v>
      </c>
      <c r="C52" s="23">
        <v>13</v>
      </c>
      <c r="D52" s="5" t="str">
        <f>VLOOKUP(A52,'01.kolo prezentácia'!$A$2:$G$143,2,FALSE)</f>
        <v>Peter</v>
      </c>
      <c r="E52" s="5" t="str">
        <f>VLOOKUP(A52,'01.kolo prezentácia'!$A$2:$G$143,3,FALSE)</f>
        <v>Sýkora</v>
      </c>
      <c r="F52" s="5" t="str">
        <f>VLOOKUP(A52,'01.kolo prezentácia'!$A$2:$G$143,4,FALSE)</f>
        <v>LKW Komponenten Bánovce nad Bebravou</v>
      </c>
      <c r="G52" s="3">
        <f>VLOOKUP(A52,'01.kolo prezentácia'!$A$2:$G$143,5,FALSE)</f>
        <v>1977</v>
      </c>
      <c r="H52" s="31" t="str">
        <f>VLOOKUP(A52,'01.kolo prezentácia'!$A$2:$G$143,7,FALSE)</f>
        <v>Muži B</v>
      </c>
      <c r="I52" s="22" t="str">
        <f>VLOOKUP(Tabuľka5[[#This Row],[štartovné číslo]],'01.kolo stopky'!A:C,3,FALSE)</f>
        <v>00:29:50,54</v>
      </c>
      <c r="J52" s="22">
        <f t="shared" si="3"/>
        <v>3.4539737654320987E-3</v>
      </c>
      <c r="K52" s="22">
        <f t="shared" si="4"/>
        <v>6.2467592592592575E-3</v>
      </c>
      <c r="L52" s="37"/>
      <c r="M52" s="38"/>
      <c r="N52" s="38"/>
      <c r="O52" s="38"/>
      <c r="P52" s="38"/>
      <c r="Q52" s="38"/>
      <c r="R52" s="38"/>
      <c r="S52" s="38"/>
      <c r="T52" s="38"/>
      <c r="U52" s="38"/>
      <c r="V52" s="41">
        <f t="shared" si="5"/>
        <v>0</v>
      </c>
    </row>
    <row r="53" spans="1:22" x14ac:dyDescent="0.25">
      <c r="A53" s="32">
        <v>43</v>
      </c>
      <c r="B53" s="37">
        <v>50</v>
      </c>
      <c r="C53" s="51">
        <v>2</v>
      </c>
      <c r="D53" s="6" t="str">
        <f>VLOOKUP(A53,'01.kolo prezentácia'!$A$2:$G$143,2,FALSE)</f>
        <v>Dušan</v>
      </c>
      <c r="E53" s="6" t="str">
        <f>VLOOKUP(A53,'01.kolo prezentácia'!$A$2:$G$143,3,FALSE)</f>
        <v>Kašička</v>
      </c>
      <c r="F53" s="6" t="str">
        <f>VLOOKUP(A53,'01.kolo prezentácia'!$A$2:$G$143,4,FALSE)</f>
        <v>Čierna Lehota</v>
      </c>
      <c r="G53" s="38">
        <f>VLOOKUP(A53,'01.kolo prezentácia'!$A$2:$G$143,5,FALSE)</f>
        <v>1942</v>
      </c>
      <c r="H53" s="39" t="str">
        <f>VLOOKUP(A53,'01.kolo prezentácia'!$A$2:$G$143,7,FALSE)</f>
        <v>Muži E</v>
      </c>
      <c r="I53" s="40" t="str">
        <f>VLOOKUP(Tabuľka5[[#This Row],[štartovné číslo]],'01.kolo stopky'!A:C,3,FALSE)</f>
        <v>00:29:51,36</v>
      </c>
      <c r="J53" s="40">
        <f t="shared" si="3"/>
        <v>3.4555555555555559E-3</v>
      </c>
      <c r="K53" s="40">
        <f t="shared" si="4"/>
        <v>6.2562500000000014E-3</v>
      </c>
      <c r="L53" s="37"/>
      <c r="M53" s="48"/>
      <c r="N53" s="48"/>
      <c r="O53" s="48"/>
      <c r="P53" s="48"/>
      <c r="Q53" s="48"/>
      <c r="R53" s="48"/>
      <c r="S53" s="48"/>
      <c r="T53" s="38"/>
      <c r="U53" s="38"/>
      <c r="V53" s="41">
        <f t="shared" si="5"/>
        <v>0</v>
      </c>
    </row>
    <row r="54" spans="1:22" x14ac:dyDescent="0.25">
      <c r="A54" s="32">
        <v>32</v>
      </c>
      <c r="B54" s="37">
        <v>51</v>
      </c>
      <c r="C54" s="51">
        <v>2</v>
      </c>
      <c r="D54" s="6" t="str">
        <f>VLOOKUP(A54,'01.kolo prezentácia'!$A$2:$G$143,2,FALSE)</f>
        <v>Michaela</v>
      </c>
      <c r="E54" s="6" t="str">
        <f>VLOOKUP(A54,'01.kolo prezentácia'!$A$2:$G$143,3,FALSE)</f>
        <v>Žilková</v>
      </c>
      <c r="F54" s="6" t="str">
        <f>VLOOKUP(A54,'01.kolo prezentácia'!$A$2:$G$143,4,FALSE)</f>
        <v>Dubnica nad Váhom</v>
      </c>
      <c r="G54" s="38">
        <f>VLOOKUP(A54,'01.kolo prezentácia'!$A$2:$G$143,5,FALSE)</f>
        <v>1972</v>
      </c>
      <c r="H54" s="39" t="str">
        <f>VLOOKUP(A54,'01.kolo prezentácia'!$A$2:$G$143,7,FALSE)</f>
        <v>Ženy B</v>
      </c>
      <c r="I54" s="40" t="str">
        <f>VLOOKUP(Tabuľka5[[#This Row],[štartovné číslo]],'01.kolo stopky'!A:C,3,FALSE)</f>
        <v>00:29:52,26</v>
      </c>
      <c r="J54" s="40">
        <f t="shared" si="3"/>
        <v>3.4572916666666662E-3</v>
      </c>
      <c r="K54" s="40">
        <f t="shared" si="4"/>
        <v>6.2666666666666634E-3</v>
      </c>
      <c r="L54" s="37"/>
      <c r="M54" s="38"/>
      <c r="N54" s="38"/>
      <c r="O54" s="38"/>
      <c r="P54" s="38"/>
      <c r="Q54" s="38"/>
      <c r="R54" s="38"/>
      <c r="S54" s="38"/>
      <c r="T54" s="38"/>
      <c r="U54" s="38"/>
      <c r="V54" s="41">
        <f t="shared" si="5"/>
        <v>0</v>
      </c>
    </row>
    <row r="55" spans="1:22" x14ac:dyDescent="0.25">
      <c r="A55" s="32">
        <v>30</v>
      </c>
      <c r="B55" s="37">
        <v>52</v>
      </c>
      <c r="C55" s="51">
        <v>3</v>
      </c>
      <c r="D55" s="6" t="str">
        <f>VLOOKUP(A55,'01.kolo prezentácia'!$A$2:$G$143,2,FALSE)</f>
        <v>Denisa</v>
      </c>
      <c r="E55" s="6" t="str">
        <f>VLOOKUP(A55,'01.kolo prezentácia'!$A$2:$G$143,3,FALSE)</f>
        <v>Janigová</v>
      </c>
      <c r="F55" s="6" t="str">
        <f>VLOOKUP(A55,'01.kolo prezentácia'!$A$2:$G$143,4,FALSE)</f>
        <v>Dubnica nad Váhom</v>
      </c>
      <c r="G55" s="38">
        <f>VLOOKUP(A55,'01.kolo prezentácia'!$A$2:$G$143,5,FALSE)</f>
        <v>1971</v>
      </c>
      <c r="H55" s="39" t="str">
        <f>VLOOKUP(A55,'01.kolo prezentácia'!$A$2:$G$143,7,FALSE)</f>
        <v>Ženy B</v>
      </c>
      <c r="I55" s="40" t="str">
        <f>VLOOKUP(Tabuľka5[[#This Row],[štartovné číslo]],'01.kolo stopky'!A:C,3,FALSE)</f>
        <v>00:30:00,11</v>
      </c>
      <c r="J55" s="40">
        <f t="shared" si="3"/>
        <v>3.4724344135802468E-3</v>
      </c>
      <c r="K55" s="40">
        <f t="shared" si="4"/>
        <v>6.3575231481481469E-3</v>
      </c>
      <c r="L55" s="37"/>
      <c r="M55" s="38"/>
      <c r="N55" s="38"/>
      <c r="O55" s="38"/>
      <c r="P55" s="38"/>
      <c r="Q55" s="38"/>
      <c r="R55" s="38"/>
      <c r="S55" s="38"/>
      <c r="T55" s="38"/>
      <c r="U55" s="38"/>
      <c r="V55" s="41">
        <f t="shared" si="5"/>
        <v>0</v>
      </c>
    </row>
    <row r="56" spans="1:22" x14ac:dyDescent="0.25">
      <c r="A56" s="32">
        <v>68</v>
      </c>
      <c r="B56" s="37">
        <v>53</v>
      </c>
      <c r="C56" s="37">
        <v>14</v>
      </c>
      <c r="D56" s="6" t="str">
        <f>VLOOKUP(A56,'01.kolo prezentácia'!$A$2:$G$143,2,FALSE)</f>
        <v>Andrej</v>
      </c>
      <c r="E56" s="6" t="str">
        <f>VLOOKUP(A56,'01.kolo prezentácia'!$A$2:$G$143,3,FALSE)</f>
        <v>Vlček</v>
      </c>
      <c r="F56" s="6" t="str">
        <f>VLOOKUP(A56,'01.kolo prezentácia'!$A$2:$G$143,4,FALSE)</f>
        <v>Žitná Radiša</v>
      </c>
      <c r="G56" s="38">
        <f>VLOOKUP(A56,'01.kolo prezentácia'!$A$2:$G$143,5,FALSE)</f>
        <v>1987</v>
      </c>
      <c r="H56" s="39" t="str">
        <f>VLOOKUP(A56,'01.kolo prezentácia'!$A$2:$G$143,7,FALSE)</f>
        <v>Muži A</v>
      </c>
      <c r="I56" s="40" t="str">
        <f>VLOOKUP(Tabuľka5[[#This Row],[štartovné číslo]],'01.kolo stopky'!A:C,3,FALSE)</f>
        <v>00:30:01,06</v>
      </c>
      <c r="J56" s="40">
        <f t="shared" si="3"/>
        <v>3.4742669753086426E-3</v>
      </c>
      <c r="K56" s="40">
        <f t="shared" si="4"/>
        <v>6.3685185185185199E-3</v>
      </c>
      <c r="L56" s="37"/>
      <c r="M56" s="38"/>
      <c r="N56" s="38"/>
      <c r="O56" s="38"/>
      <c r="P56" s="38"/>
      <c r="Q56" s="38"/>
      <c r="R56" s="38"/>
      <c r="S56" s="38"/>
      <c r="T56" s="38"/>
      <c r="U56" s="38"/>
      <c r="V56" s="41">
        <f t="shared" si="5"/>
        <v>0</v>
      </c>
    </row>
    <row r="57" spans="1:22" x14ac:dyDescent="0.25">
      <c r="A57" s="3">
        <v>29</v>
      </c>
      <c r="B57" s="37">
        <v>54</v>
      </c>
      <c r="C57" s="37">
        <v>12</v>
      </c>
      <c r="D57" s="6" t="str">
        <f>VLOOKUP(A57,'01.kolo prezentácia'!$A$2:$G$143,2,FALSE)</f>
        <v>Peter</v>
      </c>
      <c r="E57" s="6" t="str">
        <f>VLOOKUP(A57,'01.kolo prezentácia'!$A$2:$G$143,3,FALSE)</f>
        <v>Harčavík</v>
      </c>
      <c r="F57" s="6" t="str">
        <f>VLOOKUP(A57,'01.kolo prezentácia'!$A$2:$G$143,4,FALSE)</f>
        <v>Martin</v>
      </c>
      <c r="G57" s="38">
        <f>VLOOKUP(A57,'01.kolo prezentácia'!$A$2:$G$143,5,FALSE)</f>
        <v>1973</v>
      </c>
      <c r="H57" s="39" t="str">
        <f>VLOOKUP(A57,'01.kolo prezentácia'!$A$2:$G$143,7,FALSE)</f>
        <v>Muži C</v>
      </c>
      <c r="I57" s="40" t="str">
        <f>VLOOKUP(Tabuľka5[[#This Row],[štartovné číslo]],'01.kolo stopky'!A:C,3,FALSE)</f>
        <v>00:30:01,47</v>
      </c>
      <c r="J57" s="40">
        <f t="shared" si="3"/>
        <v>3.4750578703703701E-3</v>
      </c>
      <c r="K57" s="40">
        <f t="shared" si="4"/>
        <v>6.3732638888888866E-3</v>
      </c>
      <c r="L57" s="37"/>
      <c r="M57" s="48"/>
      <c r="N57" s="48"/>
      <c r="O57" s="48"/>
      <c r="P57" s="48"/>
      <c r="Q57" s="48"/>
      <c r="R57" s="48"/>
      <c r="S57" s="48"/>
      <c r="T57" s="48"/>
      <c r="U57" s="48"/>
      <c r="V57" s="41">
        <f t="shared" si="5"/>
        <v>0</v>
      </c>
    </row>
    <row r="58" spans="1:22" x14ac:dyDescent="0.25">
      <c r="A58" s="3">
        <v>3</v>
      </c>
      <c r="B58" s="37">
        <v>55</v>
      </c>
      <c r="C58" s="37">
        <v>13</v>
      </c>
      <c r="D58" s="6" t="str">
        <f>VLOOKUP(A58,'01.kolo prezentácia'!$A$2:$G$143,2,FALSE)</f>
        <v>Miroslav</v>
      </c>
      <c r="E58" s="6" t="str">
        <f>VLOOKUP(A58,'01.kolo prezentácia'!$A$2:$G$143,3,FALSE)</f>
        <v>Bitarovský</v>
      </c>
      <c r="F58" s="6" t="str">
        <f>VLOOKUP(A58,'01.kolo prezentácia'!$A$2:$G$143,4,FALSE)</f>
        <v>ATLANTICA SportAction Bánovce nad Bebravou</v>
      </c>
      <c r="G58" s="38">
        <f>VLOOKUP(A58,'01.kolo prezentácia'!$A$2:$G$143,5,FALSE)</f>
        <v>1970</v>
      </c>
      <c r="H58" s="39" t="str">
        <f>VLOOKUP(A58,'01.kolo prezentácia'!$A$2:$G$143,7,FALSE)</f>
        <v>Muži C</v>
      </c>
      <c r="I58" s="40" t="str">
        <f>VLOOKUP(Tabuľka5[[#This Row],[štartovné číslo]],'01.kolo stopky'!A:C,3,FALSE)</f>
        <v>00:30:01,84</v>
      </c>
      <c r="J58" s="40">
        <f t="shared" si="3"/>
        <v>3.4757716049382717E-3</v>
      </c>
      <c r="K58" s="40">
        <f t="shared" si="4"/>
        <v>6.3775462962962944E-3</v>
      </c>
      <c r="L58" s="37"/>
      <c r="M58" s="38"/>
      <c r="N58" s="38"/>
      <c r="O58" s="38"/>
      <c r="P58" s="38"/>
      <c r="Q58" s="38"/>
      <c r="R58" s="38"/>
      <c r="S58" s="38"/>
      <c r="T58" s="38"/>
      <c r="U58" s="38"/>
      <c r="V58" s="41">
        <f t="shared" si="5"/>
        <v>0</v>
      </c>
    </row>
    <row r="59" spans="1:22" x14ac:dyDescent="0.25">
      <c r="A59" s="3">
        <v>75</v>
      </c>
      <c r="B59" s="23">
        <v>56</v>
      </c>
      <c r="C59" s="23">
        <v>14</v>
      </c>
      <c r="D59" s="5" t="str">
        <f>VLOOKUP(A59,'01.kolo prezentácia'!$A$2:$G$143,2,FALSE)</f>
        <v>Martin</v>
      </c>
      <c r="E59" s="5" t="str">
        <f>VLOOKUP(A59,'01.kolo prezentácia'!$A$2:$G$143,3,FALSE)</f>
        <v>Kováč</v>
      </c>
      <c r="F59" s="5" t="str">
        <f>VLOOKUP(A59,'01.kolo prezentácia'!$A$2:$G$143,4,FALSE)</f>
        <v>Trenčín</v>
      </c>
      <c r="G59" s="3">
        <f>VLOOKUP(A59,'01.kolo prezentácia'!$A$2:$G$143,5,FALSE)</f>
        <v>1974</v>
      </c>
      <c r="H59" s="31" t="str">
        <f>VLOOKUP(A59,'01.kolo prezentácia'!$A$2:$G$143,7,FALSE)</f>
        <v>Muži C</v>
      </c>
      <c r="I59" s="22" t="str">
        <f>VLOOKUP(Tabuľka5[[#This Row],[štartovné číslo]],'01.kolo stopky'!A:C,3,FALSE)</f>
        <v>00:30:10,58</v>
      </c>
      <c r="J59" s="22">
        <f t="shared" si="3"/>
        <v>3.4926311728395057E-3</v>
      </c>
      <c r="K59" s="22">
        <f t="shared" si="4"/>
        <v>6.4787037037036983E-3</v>
      </c>
      <c r="L59" s="37"/>
      <c r="M59" s="38"/>
      <c r="N59" s="38"/>
      <c r="O59" s="38"/>
      <c r="P59" s="38"/>
      <c r="Q59" s="38"/>
      <c r="R59" s="38"/>
      <c r="S59" s="38"/>
      <c r="T59" s="38"/>
      <c r="U59" s="38"/>
      <c r="V59" s="41">
        <f t="shared" si="5"/>
        <v>0</v>
      </c>
    </row>
    <row r="60" spans="1:22" x14ac:dyDescent="0.25">
      <c r="A60" s="32">
        <v>17</v>
      </c>
      <c r="B60" s="37">
        <v>57</v>
      </c>
      <c r="C60" s="37">
        <v>15</v>
      </c>
      <c r="D60" s="6" t="str">
        <f>VLOOKUP(A60,'01.kolo prezentácia'!$A$2:$G$143,2,FALSE)</f>
        <v>Michal</v>
      </c>
      <c r="E60" s="6" t="str">
        <f>VLOOKUP(A60,'01.kolo prezentácia'!$A$2:$G$143,3,FALSE)</f>
        <v>Talaba</v>
      </c>
      <c r="F60" s="6" t="str">
        <f>VLOOKUP(A60,'01.kolo prezentácia'!$A$2:$G$143,4,FALSE)</f>
        <v>Trenčín</v>
      </c>
      <c r="G60" s="38">
        <f>VLOOKUP(A60,'01.kolo prezentácia'!$A$2:$G$143,5,FALSE)</f>
        <v>1988</v>
      </c>
      <c r="H60" s="39" t="str">
        <f>VLOOKUP(A60,'01.kolo prezentácia'!$A$2:$G$143,7,FALSE)</f>
        <v>Muži A</v>
      </c>
      <c r="I60" s="40" t="str">
        <f>VLOOKUP(Tabuľka5[[#This Row],[štartovné číslo]],'01.kolo stopky'!A:C,3,FALSE)</f>
        <v>00:30:20,91</v>
      </c>
      <c r="J60" s="40">
        <f t="shared" si="3"/>
        <v>3.5125578703703703E-3</v>
      </c>
      <c r="K60" s="40">
        <f t="shared" si="4"/>
        <v>6.5982638888888862E-3</v>
      </c>
      <c r="L60" s="37"/>
      <c r="M60" s="38"/>
      <c r="N60" s="38"/>
      <c r="O60" s="38"/>
      <c r="P60" s="38"/>
      <c r="Q60" s="38"/>
      <c r="R60" s="38"/>
      <c r="S60" s="38"/>
      <c r="T60" s="38"/>
      <c r="U60" s="38"/>
      <c r="V60" s="41">
        <f t="shared" si="5"/>
        <v>0</v>
      </c>
    </row>
    <row r="61" spans="1:22" x14ac:dyDescent="0.25">
      <c r="A61" s="3">
        <v>33</v>
      </c>
      <c r="B61" s="23">
        <v>58</v>
      </c>
      <c r="C61" s="23">
        <v>7</v>
      </c>
      <c r="D61" s="5" t="str">
        <f>VLOOKUP(A61,'01.kolo prezentácia'!$A$2:$G$143,2,FALSE)</f>
        <v>Nadežda</v>
      </c>
      <c r="E61" s="5" t="str">
        <f>VLOOKUP(A61,'01.kolo prezentácia'!$A$2:$G$143,3,FALSE)</f>
        <v>Hodeková</v>
      </c>
      <c r="F61" s="5" t="str">
        <f>VLOOKUP(A61,'01.kolo prezentácia'!$A$2:$G$143,4,FALSE)</f>
        <v>Dubnica nad Váhom</v>
      </c>
      <c r="G61" s="3">
        <f>VLOOKUP(A61,'01.kolo prezentácia'!$A$2:$G$143,5,FALSE)</f>
        <v>1975</v>
      </c>
      <c r="H61" s="31" t="str">
        <f>VLOOKUP(A61,'01.kolo prezentácia'!$A$2:$G$143,7,FALSE)</f>
        <v>Ženy A</v>
      </c>
      <c r="I61" s="22" t="str">
        <f>VLOOKUP(Tabuľka5[[#This Row],[štartovné číslo]],'01.kolo stopky'!A:C,3,FALSE)</f>
        <v>00:30:27,62</v>
      </c>
      <c r="J61" s="22">
        <f t="shared" si="3"/>
        <v>3.5255015432098763E-3</v>
      </c>
      <c r="K61" s="22">
        <f t="shared" si="4"/>
        <v>6.675925925925922E-3</v>
      </c>
      <c r="L61" s="37"/>
      <c r="M61" s="38"/>
      <c r="N61" s="38"/>
      <c r="O61" s="38"/>
      <c r="P61" s="38"/>
      <c r="Q61" s="38"/>
      <c r="R61" s="38"/>
      <c r="S61" s="38"/>
      <c r="T61" s="38"/>
      <c r="U61" s="38"/>
      <c r="V61" s="41">
        <f t="shared" si="5"/>
        <v>0</v>
      </c>
    </row>
    <row r="62" spans="1:22" x14ac:dyDescent="0.25">
      <c r="A62" s="32">
        <v>45</v>
      </c>
      <c r="B62" s="37">
        <v>59</v>
      </c>
      <c r="C62" s="51">
        <v>3</v>
      </c>
      <c r="D62" s="6" t="str">
        <f>VLOOKUP(A62,'01.kolo prezentácia'!$A$2:$G$143,2,FALSE)</f>
        <v>Marián</v>
      </c>
      <c r="E62" s="6" t="str">
        <f>VLOOKUP(A62,'01.kolo prezentácia'!$A$2:$G$143,3,FALSE)</f>
        <v>Giertl</v>
      </c>
      <c r="F62" s="6" t="str">
        <f>VLOOKUP(A62,'01.kolo prezentácia'!$A$2:$G$143,4,FALSE)</f>
        <v>xRoad Bánovce nad Bebravou</v>
      </c>
      <c r="G62" s="38">
        <f>VLOOKUP(A62,'01.kolo prezentácia'!$A$2:$G$143,5,FALSE)</f>
        <v>1950</v>
      </c>
      <c r="H62" s="39" t="str">
        <f>VLOOKUP(A62,'01.kolo prezentácia'!$A$2:$G$143,7,FALSE)</f>
        <v>Muži E</v>
      </c>
      <c r="I62" s="40" t="str">
        <f>VLOOKUP(Tabuľka5[[#This Row],[štartovné číslo]],'01.kolo stopky'!A:C,3,FALSE)</f>
        <v>00:30:33,17</v>
      </c>
      <c r="J62" s="40">
        <f t="shared" si="3"/>
        <v>3.5362075617283947E-3</v>
      </c>
      <c r="K62" s="40">
        <f t="shared" si="4"/>
        <v>6.7401620370370341E-3</v>
      </c>
      <c r="L62" s="37"/>
      <c r="M62" s="38"/>
      <c r="N62" s="38"/>
      <c r="O62" s="38"/>
      <c r="P62" s="38"/>
      <c r="Q62" s="38"/>
      <c r="R62" s="38"/>
      <c r="S62" s="38"/>
      <c r="T62" s="38"/>
      <c r="U62" s="38"/>
      <c r="V62" s="41">
        <f t="shared" si="5"/>
        <v>0</v>
      </c>
    </row>
    <row r="63" spans="1:22" x14ac:dyDescent="0.25">
      <c r="A63" s="3">
        <v>20</v>
      </c>
      <c r="B63" s="23">
        <v>60</v>
      </c>
      <c r="C63" s="23">
        <v>15</v>
      </c>
      <c r="D63" s="5" t="str">
        <f>VLOOKUP(A63,'01.kolo prezentácia'!$A$2:$G$143,2,FALSE)</f>
        <v>Marek</v>
      </c>
      <c r="E63" s="5" t="str">
        <f>VLOOKUP(A63,'01.kolo prezentácia'!$A$2:$G$143,3,FALSE)</f>
        <v>Žatko</v>
      </c>
      <c r="F63" s="5" t="str">
        <f>VLOOKUP(A63,'01.kolo prezentácia'!$A$2:$G$143,4,FALSE)</f>
        <v>Ostratice</v>
      </c>
      <c r="G63" s="3">
        <f>VLOOKUP(A63,'01.kolo prezentácia'!$A$2:$G$143,5,FALSE)</f>
        <v>1972</v>
      </c>
      <c r="H63" s="31" t="str">
        <f>VLOOKUP(A63,'01.kolo prezentácia'!$A$2:$G$143,7,FALSE)</f>
        <v>Muži C</v>
      </c>
      <c r="I63" s="22" t="str">
        <f>VLOOKUP(Tabuľka5[[#This Row],[štartovné číslo]],'01.kolo stopky'!A:C,3,FALSE)</f>
        <v>00:30:40,25</v>
      </c>
      <c r="J63" s="22">
        <f t="shared" si="3"/>
        <v>3.5498649691358022E-3</v>
      </c>
      <c r="K63" s="22">
        <f t="shared" si="4"/>
        <v>6.8221064814814776E-3</v>
      </c>
      <c r="L63" s="37"/>
      <c r="M63" s="38"/>
      <c r="N63" s="38"/>
      <c r="O63" s="38"/>
      <c r="P63" s="38"/>
      <c r="Q63" s="38"/>
      <c r="R63" s="38"/>
      <c r="S63" s="38"/>
      <c r="T63" s="38"/>
      <c r="U63" s="38"/>
      <c r="V63" s="41">
        <f t="shared" si="5"/>
        <v>0</v>
      </c>
    </row>
    <row r="64" spans="1:22" x14ac:dyDescent="0.25">
      <c r="A64" s="3">
        <v>1</v>
      </c>
      <c r="B64" s="23">
        <v>61</v>
      </c>
      <c r="C64" s="23">
        <v>8</v>
      </c>
      <c r="D64" s="5" t="str">
        <f>VLOOKUP(A64,'01.kolo prezentácia'!$A$2:$G$143,2,FALSE)</f>
        <v>Nina</v>
      </c>
      <c r="E64" s="5" t="str">
        <f>VLOOKUP(A64,'01.kolo prezentácia'!$A$2:$G$143,3,FALSE)</f>
        <v>Vavrová</v>
      </c>
      <c r="F64" s="5" t="str">
        <f>VLOOKUP(A64,'01.kolo prezentácia'!$A$2:$G$143,4,FALSE)</f>
        <v>Bánovce nad Bebravou</v>
      </c>
      <c r="G64" s="3">
        <f>VLOOKUP(A64,'01.kolo prezentácia'!$A$2:$G$143,5,FALSE)</f>
        <v>1989</v>
      </c>
      <c r="H64" s="31" t="str">
        <f>VLOOKUP(A64,'01.kolo prezentácia'!$A$2:$G$143,7,FALSE)</f>
        <v>Ženy A</v>
      </c>
      <c r="I64" s="22" t="str">
        <f>VLOOKUP(Tabuľka5[[#This Row],[štartovné číslo]],'01.kolo stopky'!A:C,3,FALSE)</f>
        <v>00:30:42,59</v>
      </c>
      <c r="J64" s="22">
        <f t="shared" si="3"/>
        <v>3.5543788580246916E-3</v>
      </c>
      <c r="K64" s="22">
        <f t="shared" si="4"/>
        <v>6.8491898148148149E-3</v>
      </c>
      <c r="L64" s="37"/>
      <c r="M64" s="38"/>
      <c r="N64" s="38"/>
      <c r="O64" s="38"/>
      <c r="P64" s="38"/>
      <c r="Q64" s="38"/>
      <c r="R64" s="38"/>
      <c r="S64" s="38"/>
      <c r="T64" s="38"/>
      <c r="U64" s="38"/>
      <c r="V64" s="41">
        <f t="shared" si="5"/>
        <v>0</v>
      </c>
    </row>
    <row r="65" spans="1:22" x14ac:dyDescent="0.25">
      <c r="A65" s="3">
        <v>48</v>
      </c>
      <c r="B65" s="23">
        <v>62</v>
      </c>
      <c r="C65" s="23">
        <v>14</v>
      </c>
      <c r="D65" s="5" t="str">
        <f>VLOOKUP(A65,'01.kolo prezentácia'!$A$2:$G$143,2,FALSE)</f>
        <v>Radoslav</v>
      </c>
      <c r="E65" s="5" t="str">
        <f>VLOOKUP(A65,'01.kolo prezentácia'!$A$2:$G$143,3,FALSE)</f>
        <v>Zaťko</v>
      </c>
      <c r="F65" s="5" t="str">
        <f>VLOOKUP(A65,'01.kolo prezentácia'!$A$2:$G$143,4,FALSE)</f>
        <v>Bánovce nad Bebravou</v>
      </c>
      <c r="G65" s="3">
        <f>VLOOKUP(A65,'01.kolo prezentácia'!$A$2:$G$143,5,FALSE)</f>
        <v>1975</v>
      </c>
      <c r="H65" s="31" t="str">
        <f>VLOOKUP(A65,'01.kolo prezentácia'!$A$2:$G$143,7,FALSE)</f>
        <v>Muži B</v>
      </c>
      <c r="I65" s="22" t="str">
        <f>VLOOKUP(Tabuľka5[[#This Row],[štartovné číslo]],'01.kolo stopky'!A:C,3,FALSE)</f>
        <v>00:30:50,28</v>
      </c>
      <c r="J65" s="22">
        <f t="shared" si="3"/>
        <v>3.5692129629629633E-3</v>
      </c>
      <c r="K65" s="22">
        <f t="shared" si="4"/>
        <v>6.9381944444444447E-3</v>
      </c>
      <c r="L65" s="37"/>
      <c r="M65" s="38"/>
      <c r="N65" s="38"/>
      <c r="O65" s="38"/>
      <c r="P65" s="38"/>
      <c r="Q65" s="38"/>
      <c r="R65" s="38"/>
      <c r="S65" s="38"/>
      <c r="T65" s="38"/>
      <c r="U65" s="38"/>
      <c r="V65" s="41">
        <f t="shared" si="5"/>
        <v>0</v>
      </c>
    </row>
    <row r="66" spans="1:22" x14ac:dyDescent="0.25">
      <c r="A66" s="32">
        <v>79</v>
      </c>
      <c r="B66" s="37">
        <v>63</v>
      </c>
      <c r="C66" s="37">
        <v>16</v>
      </c>
      <c r="D66" s="6" t="str">
        <f>VLOOKUP(A66,'01.kolo prezentácia'!$A$2:$G$143,2,FALSE)</f>
        <v>Ivan</v>
      </c>
      <c r="E66" s="6" t="str">
        <f>VLOOKUP(A66,'01.kolo prezentácia'!$A$2:$G$143,3,FALSE)</f>
        <v>Mikuš</v>
      </c>
      <c r="F66" s="6" t="str">
        <f>VLOOKUP(A66,'01.kolo prezentácia'!$A$2:$G$143,4,FALSE)</f>
        <v>UMYTEP Bánovce nad Bebravou</v>
      </c>
      <c r="G66" s="38">
        <f>VLOOKUP(A66,'01.kolo prezentácia'!$A$2:$G$143,5,FALSE)</f>
        <v>1988</v>
      </c>
      <c r="H66" s="39" t="str">
        <f>VLOOKUP(A66,'01.kolo prezentácia'!$A$2:$G$143,7,FALSE)</f>
        <v>Muži A</v>
      </c>
      <c r="I66" s="40" t="str">
        <f>VLOOKUP(Tabuľka5[[#This Row],[štartovné číslo]],'01.kolo stopky'!A:C,3,FALSE)</f>
        <v>00:31:21,96</v>
      </c>
      <c r="J66" s="40">
        <f t="shared" si="3"/>
        <v>3.6303240740740744E-3</v>
      </c>
      <c r="K66" s="40">
        <f t="shared" si="4"/>
        <v>7.3048611111111127E-3</v>
      </c>
      <c r="L66" s="37"/>
      <c r="M66" s="38"/>
      <c r="N66" s="38"/>
      <c r="O66" s="38"/>
      <c r="P66" s="38"/>
      <c r="Q66" s="38"/>
      <c r="R66" s="38"/>
      <c r="S66" s="38"/>
      <c r="T66" s="38"/>
      <c r="U66" s="38"/>
      <c r="V66" s="41">
        <f t="shared" si="5"/>
        <v>0</v>
      </c>
    </row>
    <row r="67" spans="1:22" x14ac:dyDescent="0.25">
      <c r="A67" s="3">
        <v>24</v>
      </c>
      <c r="B67" s="23">
        <v>64</v>
      </c>
      <c r="C67" s="23">
        <v>15</v>
      </c>
      <c r="D67" s="5" t="str">
        <f>VLOOKUP(A67,'01.kolo prezentácia'!$A$2:$G$143,2,FALSE)</f>
        <v>Vladimír</v>
      </c>
      <c r="E67" s="5" t="str">
        <f>VLOOKUP(A67,'01.kolo prezentácia'!$A$2:$G$143,3,FALSE)</f>
        <v>Polčin</v>
      </c>
      <c r="F67" s="5" t="str">
        <f>VLOOKUP(A67,'01.kolo prezentácia'!$A$2:$G$143,4,FALSE)</f>
        <v>Dvorec</v>
      </c>
      <c r="G67" s="3">
        <f>VLOOKUP(A67,'01.kolo prezentácia'!$A$2:$G$143,5,FALSE)</f>
        <v>1984</v>
      </c>
      <c r="H67" s="31" t="str">
        <f>VLOOKUP(A67,'01.kolo prezentácia'!$A$2:$G$143,7,FALSE)</f>
        <v>Muži B</v>
      </c>
      <c r="I67" s="22" t="str">
        <f>VLOOKUP(Tabuľka5[[#This Row],[štartovné číslo]],'01.kolo stopky'!A:C,3,FALSE)</f>
        <v>00:31:49,29</v>
      </c>
      <c r="J67" s="22">
        <f t="shared" si="3"/>
        <v>3.6830439814814816E-3</v>
      </c>
      <c r="K67" s="22">
        <f t="shared" si="4"/>
        <v>7.6211805555555547E-3</v>
      </c>
      <c r="L67" s="37"/>
      <c r="M67" s="38"/>
      <c r="N67" s="38"/>
      <c r="O67" s="38"/>
      <c r="P67" s="38"/>
      <c r="Q67" s="38"/>
      <c r="R67" s="38"/>
      <c r="S67" s="38"/>
      <c r="T67" s="38"/>
      <c r="U67" s="38"/>
      <c r="V67" s="41">
        <f t="shared" si="5"/>
        <v>0</v>
      </c>
    </row>
    <row r="68" spans="1:22" x14ac:dyDescent="0.25">
      <c r="A68" s="3">
        <v>31</v>
      </c>
      <c r="B68" s="23">
        <v>65</v>
      </c>
      <c r="C68" s="23">
        <v>9</v>
      </c>
      <c r="D68" s="5" t="str">
        <f>VLOOKUP(A68,'01.kolo prezentácia'!$A$2:$G$143,2,FALSE)</f>
        <v>Adriana</v>
      </c>
      <c r="E68" s="5" t="str">
        <f>VLOOKUP(A68,'01.kolo prezentácia'!$A$2:$G$143,3,FALSE)</f>
        <v>Staňová</v>
      </c>
      <c r="F68" s="5" t="str">
        <f>VLOOKUP(A68,'01.kolo prezentácia'!$A$2:$G$143,4,FALSE)</f>
        <v>Dubnica nad Váhom</v>
      </c>
      <c r="G68" s="3">
        <f>VLOOKUP(A68,'01.kolo prezentácia'!$A$2:$G$143,5,FALSE)</f>
        <v>1975</v>
      </c>
      <c r="H68" s="31" t="str">
        <f>VLOOKUP(A68,'01.kolo prezentácia'!$A$2:$G$143,7,FALSE)</f>
        <v>Ženy A</v>
      </c>
      <c r="I68" s="22" t="str">
        <f>VLOOKUP(Tabuľka5[[#This Row],[štartovné číslo]],'01.kolo stopky'!A:C,3,FALSE)</f>
        <v>00:32:01,73</v>
      </c>
      <c r="J68" s="22">
        <f t="shared" ref="J68:J99" si="6">I68/$Y$3</f>
        <v>3.7070408950617278E-3</v>
      </c>
      <c r="K68" s="22">
        <f t="shared" ref="K68:K83" si="7">I68-$Z$3</f>
        <v>7.7651620370370322E-3</v>
      </c>
      <c r="L68" s="37"/>
      <c r="M68" s="38"/>
      <c r="N68" s="38"/>
      <c r="O68" s="38"/>
      <c r="P68" s="38"/>
      <c r="Q68" s="38"/>
      <c r="R68" s="38"/>
      <c r="S68" s="38"/>
      <c r="T68" s="38"/>
      <c r="U68" s="38"/>
      <c r="V68" s="41">
        <f t="shared" ref="V68:V99" si="8">SUM(L68:U68)</f>
        <v>0</v>
      </c>
    </row>
    <row r="69" spans="1:22" x14ac:dyDescent="0.25">
      <c r="A69" s="3">
        <v>4</v>
      </c>
      <c r="B69" s="23">
        <v>66</v>
      </c>
      <c r="C69" s="23">
        <v>16</v>
      </c>
      <c r="D69" s="5" t="str">
        <f>VLOOKUP(A69,'01.kolo prezentácia'!$A$2:$G$143,2,FALSE)</f>
        <v>Juraj</v>
      </c>
      <c r="E69" s="5" t="str">
        <f>VLOOKUP(A69,'01.kolo prezentácia'!$A$2:$G$143,3,FALSE)</f>
        <v>Bitarovský</v>
      </c>
      <c r="F69" s="5" t="str">
        <f>VLOOKUP(A69,'01.kolo prezentácia'!$A$2:$G$143,4,FALSE)</f>
        <v>LKW Komponenten Bánovce nad Bebravou</v>
      </c>
      <c r="G69" s="3">
        <f>VLOOKUP(A69,'01.kolo prezentácia'!$A$2:$G$143,5,FALSE)</f>
        <v>1973</v>
      </c>
      <c r="H69" s="31" t="str">
        <f>VLOOKUP(A69,'01.kolo prezentácia'!$A$2:$G$143,7,FALSE)</f>
        <v>Muži C</v>
      </c>
      <c r="I69" s="22" t="str">
        <f>VLOOKUP(Tabuľka5[[#This Row],[štartovné číslo]],'01.kolo stopky'!A:C,3,FALSE)</f>
        <v>00:32:36,16</v>
      </c>
      <c r="J69" s="22">
        <f t="shared" si="6"/>
        <v>3.7734567901234564E-3</v>
      </c>
      <c r="K69" s="22">
        <f t="shared" si="7"/>
        <v>8.1636574074074042E-3</v>
      </c>
      <c r="L69" s="37"/>
      <c r="M69" s="38"/>
      <c r="N69" s="38"/>
      <c r="O69" s="38"/>
      <c r="P69" s="38"/>
      <c r="Q69" s="38"/>
      <c r="R69" s="38"/>
      <c r="S69" s="38"/>
      <c r="T69" s="38"/>
      <c r="U69" s="38"/>
      <c r="V69" s="41">
        <f t="shared" si="8"/>
        <v>0</v>
      </c>
    </row>
    <row r="70" spans="1:22" x14ac:dyDescent="0.25">
      <c r="A70" s="32">
        <v>41</v>
      </c>
      <c r="B70" s="37">
        <v>67</v>
      </c>
      <c r="C70" s="37">
        <v>4</v>
      </c>
      <c r="D70" s="6" t="str">
        <f>VLOOKUP(A70,'01.kolo prezentácia'!$A$2:$G$143,2,FALSE)</f>
        <v>Emília</v>
      </c>
      <c r="E70" s="6" t="str">
        <f>VLOOKUP(A70,'01.kolo prezentácia'!$A$2:$G$143,3,FALSE)</f>
        <v>Pšeneková</v>
      </c>
      <c r="F70" s="6" t="str">
        <f>VLOOKUP(A70,'01.kolo prezentácia'!$A$2:$G$143,4,FALSE)</f>
        <v>Dubnica nad Váhom</v>
      </c>
      <c r="G70" s="38">
        <f>VLOOKUP(A70,'01.kolo prezentácia'!$A$2:$G$143,5,FALSE)</f>
        <v>1965</v>
      </c>
      <c r="H70" s="39" t="str">
        <f>VLOOKUP(A70,'01.kolo prezentácia'!$A$2:$G$143,7,FALSE)</f>
        <v>Ženy B</v>
      </c>
      <c r="I70" s="40" t="str">
        <f>VLOOKUP(Tabuľka5[[#This Row],[štartovné číslo]],'01.kolo stopky'!A:C,3,FALSE)</f>
        <v>00:32:39,20</v>
      </c>
      <c r="J70" s="40">
        <f t="shared" si="6"/>
        <v>3.7793209876543217E-3</v>
      </c>
      <c r="K70" s="40">
        <f t="shared" si="7"/>
        <v>8.1988425925925944E-3</v>
      </c>
      <c r="L70" s="37"/>
      <c r="M70" s="38"/>
      <c r="N70" s="38"/>
      <c r="O70" s="38"/>
      <c r="P70" s="38"/>
      <c r="Q70" s="38"/>
      <c r="R70" s="38"/>
      <c r="S70" s="38"/>
      <c r="T70" s="38"/>
      <c r="U70" s="38"/>
      <c r="V70" s="41"/>
    </row>
    <row r="71" spans="1:22" x14ac:dyDescent="0.25">
      <c r="A71" s="32">
        <v>22</v>
      </c>
      <c r="B71" s="37">
        <v>68</v>
      </c>
      <c r="C71" s="37">
        <v>17</v>
      </c>
      <c r="D71" s="6" t="str">
        <f>VLOOKUP(A71,'01.kolo prezentácia'!$A$2:$G$143,2,FALSE)</f>
        <v>Miroslav</v>
      </c>
      <c r="E71" s="6" t="str">
        <f>VLOOKUP(A71,'01.kolo prezentácia'!$A$2:$G$143,3,FALSE)</f>
        <v>Galata</v>
      </c>
      <c r="F71" s="6" t="str">
        <f>VLOOKUP(A71,'01.kolo prezentácia'!$A$2:$G$143,4,FALSE)</f>
        <v>Dvorec</v>
      </c>
      <c r="G71" s="38">
        <f>VLOOKUP(A71,'01.kolo prezentácia'!$A$2:$G$143,5,FALSE)</f>
        <v>1985</v>
      </c>
      <c r="H71" s="39" t="str">
        <f>VLOOKUP(A71,'01.kolo prezentácia'!$A$2:$G$143,7,FALSE)</f>
        <v>Muži A</v>
      </c>
      <c r="I71" s="40" t="str">
        <f>VLOOKUP(Tabuľka5[[#This Row],[štartovné číslo]],'01.kolo stopky'!A:C,3,FALSE)</f>
        <v>00:32:50,54</v>
      </c>
      <c r="J71" s="40">
        <f t="shared" si="6"/>
        <v>3.8011959876543214E-3</v>
      </c>
      <c r="K71" s="40">
        <f t="shared" si="7"/>
        <v>8.3300925925925938E-3</v>
      </c>
      <c r="L71" s="37"/>
      <c r="M71" s="38"/>
      <c r="N71" s="38"/>
      <c r="O71" s="38"/>
      <c r="P71" s="38"/>
      <c r="Q71" s="38"/>
      <c r="R71" s="38"/>
      <c r="S71" s="38"/>
      <c r="T71" s="38"/>
      <c r="U71" s="38"/>
      <c r="V71" s="41">
        <f t="shared" ref="V71:V83" si="9">SUM(L71:U71)</f>
        <v>0</v>
      </c>
    </row>
    <row r="72" spans="1:22" x14ac:dyDescent="0.25">
      <c r="A72" s="3">
        <v>65</v>
      </c>
      <c r="B72" s="23">
        <v>69</v>
      </c>
      <c r="C72" s="23">
        <v>17</v>
      </c>
      <c r="D72" s="5" t="str">
        <f>VLOOKUP(A72,'01.kolo prezentácia'!$A$2:$G$143,2,FALSE)</f>
        <v>Milan</v>
      </c>
      <c r="E72" s="5" t="str">
        <f>VLOOKUP(A72,'01.kolo prezentácia'!$A$2:$G$143,3,FALSE)</f>
        <v>Pokrývka</v>
      </c>
      <c r="F72" s="5" t="str">
        <f>VLOOKUP(A72,'01.kolo prezentácia'!$A$2:$G$143,4,FALSE)</f>
        <v>Bánovce nad Bebravou</v>
      </c>
      <c r="G72" s="3">
        <f>VLOOKUP(A72,'01.kolo prezentácia'!$A$2:$G$143,5,FALSE)</f>
        <v>1969</v>
      </c>
      <c r="H72" s="31" t="str">
        <f>VLOOKUP(A72,'01.kolo prezentácia'!$A$2:$G$143,7,FALSE)</f>
        <v>Muži C</v>
      </c>
      <c r="I72" s="22" t="str">
        <f>VLOOKUP(Tabuľka5[[#This Row],[štartovné číslo]],'01.kolo stopky'!A:C,3,FALSE)</f>
        <v>00:32:53,73</v>
      </c>
      <c r="J72" s="22">
        <f t="shared" si="6"/>
        <v>3.8073495370370366E-3</v>
      </c>
      <c r="K72" s="22">
        <f t="shared" si="7"/>
        <v>8.3670138888888856E-3</v>
      </c>
      <c r="L72" s="37"/>
      <c r="M72" s="38"/>
      <c r="N72" s="38"/>
      <c r="O72" s="38"/>
      <c r="P72" s="38"/>
      <c r="Q72" s="38"/>
      <c r="R72" s="38"/>
      <c r="S72" s="38"/>
      <c r="T72" s="38"/>
      <c r="U72" s="38"/>
      <c r="V72" s="41">
        <f t="shared" si="9"/>
        <v>0</v>
      </c>
    </row>
    <row r="73" spans="1:22" x14ac:dyDescent="0.25">
      <c r="A73" s="3">
        <v>15</v>
      </c>
      <c r="B73" s="37">
        <v>70</v>
      </c>
      <c r="C73" s="37">
        <v>10</v>
      </c>
      <c r="D73" s="6" t="str">
        <f>VLOOKUP(A73,'01.kolo prezentácia'!$A$2:$G$143,2,FALSE)</f>
        <v>Jana</v>
      </c>
      <c r="E73" s="6" t="str">
        <f>VLOOKUP(A73,'01.kolo prezentácia'!$A$2:$G$143,3,FALSE)</f>
        <v>Chudá</v>
      </c>
      <c r="F73" s="6" t="str">
        <f>VLOOKUP(A73,'01.kolo prezentácia'!$A$2:$G$143,4,FALSE)</f>
        <v>Bánovce nad Bebravou</v>
      </c>
      <c r="G73" s="38">
        <f>VLOOKUP(A73,'01.kolo prezentácia'!$A$2:$G$143,5,FALSE)</f>
        <v>1984</v>
      </c>
      <c r="H73" s="39" t="str">
        <f>VLOOKUP(A73,'01.kolo prezentácia'!$A$2:$G$143,7,FALSE)</f>
        <v>Ženy A</v>
      </c>
      <c r="I73" s="40" t="str">
        <f>VLOOKUP(Tabuľka5[[#This Row],[štartovné číslo]],'01.kolo stopky'!A:C,3,FALSE)</f>
        <v>00:33:06,39</v>
      </c>
      <c r="J73" s="40">
        <f t="shared" si="6"/>
        <v>3.8317708333333329E-3</v>
      </c>
      <c r="K73" s="40">
        <f t="shared" si="7"/>
        <v>8.5135416666666623E-3</v>
      </c>
      <c r="L73" s="37"/>
      <c r="M73" s="38"/>
      <c r="N73" s="38"/>
      <c r="O73" s="38"/>
      <c r="P73" s="38"/>
      <c r="Q73" s="38"/>
      <c r="R73" s="38"/>
      <c r="S73" s="38"/>
      <c r="T73" s="38"/>
      <c r="U73" s="38"/>
      <c r="V73" s="41">
        <f t="shared" si="9"/>
        <v>0</v>
      </c>
    </row>
    <row r="74" spans="1:22" x14ac:dyDescent="0.25">
      <c r="A74" s="3">
        <v>67</v>
      </c>
      <c r="B74" s="23">
        <v>71</v>
      </c>
      <c r="C74" s="23">
        <v>11</v>
      </c>
      <c r="D74" s="5" t="str">
        <f>VLOOKUP(A74,'01.kolo prezentácia'!$A$2:$G$143,2,FALSE)</f>
        <v>Mária</v>
      </c>
      <c r="E74" s="5" t="str">
        <f>VLOOKUP(A74,'01.kolo prezentácia'!$A$2:$G$143,3,FALSE)</f>
        <v>Hanková</v>
      </c>
      <c r="F74" s="5" t="str">
        <f>VLOOKUP(A74,'01.kolo prezentácia'!$A$2:$G$143,4,FALSE)</f>
        <v>Bánovce nad Bebravou</v>
      </c>
      <c r="G74" s="3">
        <f>VLOOKUP(A74,'01.kolo prezentácia'!$A$2:$G$143,5,FALSE)</f>
        <v>1983</v>
      </c>
      <c r="H74" s="31" t="str">
        <f>VLOOKUP(A74,'01.kolo prezentácia'!$A$2:$G$143,7,FALSE)</f>
        <v>Ženy A</v>
      </c>
      <c r="I74" s="22" t="str">
        <f>VLOOKUP(Tabuľka5[[#This Row],[štartovné číslo]],'01.kolo stopky'!A:C,3,FALSE)</f>
        <v>00:33:07,92</v>
      </c>
      <c r="J74" s="22">
        <f t="shared" si="6"/>
        <v>3.8347222222222216E-3</v>
      </c>
      <c r="K74" s="22">
        <f t="shared" si="7"/>
        <v>8.5312499999999937E-3</v>
      </c>
      <c r="L74" s="37"/>
      <c r="M74" s="38"/>
      <c r="N74" s="38"/>
      <c r="O74" s="38"/>
      <c r="P74" s="38"/>
      <c r="Q74" s="38"/>
      <c r="R74" s="38"/>
      <c r="S74" s="38"/>
      <c r="T74" s="38"/>
      <c r="U74" s="38"/>
      <c r="V74" s="41">
        <f t="shared" si="9"/>
        <v>0</v>
      </c>
    </row>
    <row r="75" spans="1:22" x14ac:dyDescent="0.25">
      <c r="A75" s="32">
        <v>27</v>
      </c>
      <c r="B75" s="37">
        <v>72</v>
      </c>
      <c r="C75" s="37">
        <v>18</v>
      </c>
      <c r="D75" s="6" t="str">
        <f>VLOOKUP(A75,'01.kolo prezentácia'!$A$2:$G$143,2,FALSE)</f>
        <v>Lukáš</v>
      </c>
      <c r="E75" s="6" t="str">
        <f>VLOOKUP(A75,'01.kolo prezentácia'!$A$2:$G$143,3,FALSE)</f>
        <v>Masár</v>
      </c>
      <c r="F75" s="6" t="str">
        <f>VLOOKUP(A75,'01.kolo prezentácia'!$A$2:$G$143,4,FALSE)</f>
        <v>Bánovce nad Bebravou</v>
      </c>
      <c r="G75" s="38">
        <f>VLOOKUP(A75,'01.kolo prezentácia'!$A$2:$G$143,5,FALSE)</f>
        <v>1986</v>
      </c>
      <c r="H75" s="39" t="str">
        <f>VLOOKUP(A75,'01.kolo prezentácia'!$A$2:$G$143,7,FALSE)</f>
        <v>Muži A</v>
      </c>
      <c r="I75" s="40" t="str">
        <f>VLOOKUP(Tabuľka5[[#This Row],[štartovné číslo]],'01.kolo stopky'!A:C,3,FALSE)</f>
        <v>00:33:13,37</v>
      </c>
      <c r="J75" s="40">
        <f t="shared" si="6"/>
        <v>3.8452353395061734E-3</v>
      </c>
      <c r="K75" s="40">
        <f t="shared" si="7"/>
        <v>8.5943287037037047E-3</v>
      </c>
      <c r="L75" s="37"/>
      <c r="M75" s="38"/>
      <c r="N75" s="38"/>
      <c r="O75" s="38"/>
      <c r="P75" s="38"/>
      <c r="Q75" s="38"/>
      <c r="R75" s="38"/>
      <c r="S75" s="38"/>
      <c r="T75" s="38"/>
      <c r="U75" s="38"/>
      <c r="V75" s="41">
        <f t="shared" si="9"/>
        <v>0</v>
      </c>
    </row>
    <row r="76" spans="1:22" x14ac:dyDescent="0.25">
      <c r="A76" s="32">
        <v>57</v>
      </c>
      <c r="B76" s="37">
        <v>73</v>
      </c>
      <c r="C76" s="37">
        <v>5</v>
      </c>
      <c r="D76" s="6" t="str">
        <f>VLOOKUP(A76,'01.kolo prezentácia'!$A$2:$G$143,2,FALSE)</f>
        <v>Milada</v>
      </c>
      <c r="E76" s="6" t="str">
        <f>VLOOKUP(A76,'01.kolo prezentácia'!$A$2:$G$143,3,FALSE)</f>
        <v>Doskočilová</v>
      </c>
      <c r="F76" s="6" t="str">
        <f>VLOOKUP(A76,'01.kolo prezentácia'!$A$2:$G$143,4,FALSE)</f>
        <v>Trenčín</v>
      </c>
      <c r="G76" s="38">
        <f>VLOOKUP(A76,'01.kolo prezentácia'!$A$2:$G$143,5,FALSE)</f>
        <v>1968</v>
      </c>
      <c r="H76" s="39" t="str">
        <f>VLOOKUP(A76,'01.kolo prezentácia'!$A$2:$G$143,7,FALSE)</f>
        <v>Ženy B</v>
      </c>
      <c r="I76" s="40" t="str">
        <f>VLOOKUP(Tabuľka5[[#This Row],[štartovné číslo]],'01.kolo stopky'!A:C,3,FALSE)</f>
        <v>00:33:51,11</v>
      </c>
      <c r="J76" s="40">
        <f t="shared" si="6"/>
        <v>3.9180362654320988E-3</v>
      </c>
      <c r="K76" s="40">
        <f t="shared" si="7"/>
        <v>9.0311342592592596E-3</v>
      </c>
      <c r="L76" s="37"/>
      <c r="M76" s="38"/>
      <c r="N76" s="38"/>
      <c r="O76" s="38"/>
      <c r="P76" s="38"/>
      <c r="Q76" s="38"/>
      <c r="R76" s="38"/>
      <c r="S76" s="38"/>
      <c r="T76" s="38"/>
      <c r="U76" s="38"/>
      <c r="V76" s="41">
        <f t="shared" si="9"/>
        <v>0</v>
      </c>
    </row>
    <row r="77" spans="1:22" x14ac:dyDescent="0.25">
      <c r="A77" s="32">
        <v>76</v>
      </c>
      <c r="B77" s="37">
        <v>74</v>
      </c>
      <c r="C77" s="37">
        <v>19</v>
      </c>
      <c r="D77" s="6" t="str">
        <f>VLOOKUP(A77,'01.kolo prezentácia'!$A$2:$G$143,2,FALSE)</f>
        <v>Dušan</v>
      </c>
      <c r="E77" s="6" t="str">
        <f>VLOOKUP(A77,'01.kolo prezentácia'!$A$2:$G$143,3,FALSE)</f>
        <v>Gyüttment</v>
      </c>
      <c r="F77" s="6" t="str">
        <f>VLOOKUP(A77,'01.kolo prezentácia'!$A$2:$G$143,4,FALSE)</f>
        <v>Bánovce nad Bebravou</v>
      </c>
      <c r="G77" s="38">
        <f>VLOOKUP(A77,'01.kolo prezentácia'!$A$2:$G$143,5,FALSE)</f>
        <v>1992</v>
      </c>
      <c r="H77" s="39" t="str">
        <f>VLOOKUP(A77,'01.kolo prezentácia'!$A$2:$G$143,7,FALSE)</f>
        <v>Muži A</v>
      </c>
      <c r="I77" s="40" t="str">
        <f>VLOOKUP(Tabuľka5[[#This Row],[štartovné číslo]],'01.kolo stopky'!A:C,3,FALSE)</f>
        <v>00:35:19,47</v>
      </c>
      <c r="J77" s="40">
        <f t="shared" si="6"/>
        <v>4.0884837962962967E-3</v>
      </c>
      <c r="K77" s="40">
        <f t="shared" si="7"/>
        <v>1.0053819444444445E-2</v>
      </c>
      <c r="L77" s="37"/>
      <c r="M77" s="38"/>
      <c r="N77" s="38"/>
      <c r="O77" s="38"/>
      <c r="P77" s="38"/>
      <c r="Q77" s="38"/>
      <c r="R77" s="38"/>
      <c r="S77" s="38"/>
      <c r="T77" s="38"/>
      <c r="U77" s="38"/>
      <c r="V77" s="41">
        <f t="shared" si="9"/>
        <v>0</v>
      </c>
    </row>
    <row r="78" spans="1:22" x14ac:dyDescent="0.25">
      <c r="A78" s="32">
        <v>69</v>
      </c>
      <c r="B78" s="37">
        <v>75</v>
      </c>
      <c r="C78" s="37">
        <v>5</v>
      </c>
      <c r="D78" s="6" t="str">
        <f>VLOOKUP(A78,'01.kolo prezentácia'!$A$2:$G$143,2,FALSE)</f>
        <v>Juraj</v>
      </c>
      <c r="E78" s="6" t="str">
        <f>VLOOKUP(A78,'01.kolo prezentácia'!$A$2:$G$143,3,FALSE)</f>
        <v>Obušek</v>
      </c>
      <c r="F78" s="6" t="str">
        <f>VLOOKUP(A78,'01.kolo prezentácia'!$A$2:$G$143,4,FALSE)</f>
        <v>Trenčín</v>
      </c>
      <c r="G78" s="38">
        <f>VLOOKUP(A78,'01.kolo prezentácia'!$A$2:$G$143,5,FALSE)</f>
        <v>1962</v>
      </c>
      <c r="H78" s="39" t="str">
        <f>VLOOKUP(A78,'01.kolo prezentácia'!$A$2:$G$143,7,FALSE)</f>
        <v>Muži D</v>
      </c>
      <c r="I78" s="40" t="str">
        <f>VLOOKUP(Tabuľka5[[#This Row],[štartovné číslo]],'01.kolo stopky'!A:C,3,FALSE)</f>
        <v>00:35:23,77</v>
      </c>
      <c r="J78" s="40">
        <f t="shared" si="6"/>
        <v>4.0967785493827161E-3</v>
      </c>
      <c r="K78" s="40">
        <f t="shared" si="7"/>
        <v>1.010358796296296E-2</v>
      </c>
      <c r="L78" s="37"/>
      <c r="M78" s="38"/>
      <c r="N78" s="38"/>
      <c r="O78" s="38"/>
      <c r="P78" s="38"/>
      <c r="Q78" s="38"/>
      <c r="R78" s="38"/>
      <c r="S78" s="38"/>
      <c r="T78" s="38"/>
      <c r="U78" s="38"/>
      <c r="V78" s="41">
        <f t="shared" si="9"/>
        <v>0</v>
      </c>
    </row>
    <row r="79" spans="1:22" x14ac:dyDescent="0.25">
      <c r="A79" s="32">
        <v>26</v>
      </c>
      <c r="B79" s="37">
        <v>76</v>
      </c>
      <c r="C79" s="37">
        <v>20</v>
      </c>
      <c r="D79" s="6" t="str">
        <f>VLOOKUP(A79,'01.kolo prezentácia'!$A$2:$G$143,2,FALSE)</f>
        <v>Peter</v>
      </c>
      <c r="E79" s="6" t="str">
        <f>VLOOKUP(A79,'01.kolo prezentácia'!$A$2:$G$143,3,FALSE)</f>
        <v>Darmo</v>
      </c>
      <c r="F79" s="6" t="str">
        <f>VLOOKUP(A79,'01.kolo prezentácia'!$A$2:$G$143,4,FALSE)</f>
        <v>Chynorany</v>
      </c>
      <c r="G79" s="38">
        <f>VLOOKUP(A79,'01.kolo prezentácia'!$A$2:$G$143,5,FALSE)</f>
        <v>1987</v>
      </c>
      <c r="H79" s="39" t="str">
        <f>VLOOKUP(A79,'01.kolo prezentácia'!$A$2:$G$143,7,FALSE)</f>
        <v>Muži A</v>
      </c>
      <c r="I79" s="40" t="str">
        <f>VLOOKUP(Tabuľka5[[#This Row],[štartovné číslo]],'01.kolo stopky'!A:C,3,FALSE)</f>
        <v>00:36:44,82</v>
      </c>
      <c r="J79" s="40">
        <f t="shared" si="6"/>
        <v>4.2531250000000008E-3</v>
      </c>
      <c r="K79" s="40">
        <f t="shared" si="7"/>
        <v>1.1041666666666668E-2</v>
      </c>
      <c r="L79" s="37"/>
      <c r="M79" s="38"/>
      <c r="N79" s="38"/>
      <c r="O79" s="38"/>
      <c r="P79" s="38"/>
      <c r="Q79" s="38"/>
      <c r="R79" s="38"/>
      <c r="S79" s="38"/>
      <c r="T79" s="38"/>
      <c r="U79" s="38"/>
      <c r="V79" s="41">
        <f t="shared" si="9"/>
        <v>0</v>
      </c>
    </row>
    <row r="80" spans="1:22" x14ac:dyDescent="0.25">
      <c r="A80" s="32">
        <v>28</v>
      </c>
      <c r="B80" s="37">
        <v>77</v>
      </c>
      <c r="C80" s="37">
        <v>21</v>
      </c>
      <c r="D80" s="6" t="str">
        <f>VLOOKUP(A80,'01.kolo prezentácia'!$A$2:$G$143,2,FALSE)</f>
        <v>Denisa</v>
      </c>
      <c r="E80" s="6" t="str">
        <f>VLOOKUP(A80,'01.kolo prezentácia'!$A$2:$G$143,3,FALSE)</f>
        <v>Švikruhová</v>
      </c>
      <c r="F80" s="6" t="str">
        <f>VLOOKUP(A80,'01.kolo prezentácia'!$A$2:$G$143,4,FALSE)</f>
        <v>Bánovce nad Bebravou</v>
      </c>
      <c r="G80" s="38">
        <f>VLOOKUP(A80,'01.kolo prezentácia'!$A$2:$G$143,5,FALSE)</f>
        <v>1992</v>
      </c>
      <c r="H80" s="39" t="str">
        <f>VLOOKUP(A80,'01.kolo prezentácia'!$A$2:$G$143,7,FALSE)</f>
        <v>Muži A</v>
      </c>
      <c r="I80" s="40" t="str">
        <f>VLOOKUP(Tabuľka5[[#This Row],[štartovné číslo]],'01.kolo stopky'!A:C,3,FALSE)</f>
        <v>00:37:29,97</v>
      </c>
      <c r="J80" s="40">
        <f t="shared" si="6"/>
        <v>4.3402199074074072E-3</v>
      </c>
      <c r="K80" s="40">
        <f t="shared" si="7"/>
        <v>1.1564236111111108E-2</v>
      </c>
      <c r="L80" s="37"/>
      <c r="M80" s="38"/>
      <c r="N80" s="38"/>
      <c r="O80" s="38"/>
      <c r="P80" s="38"/>
      <c r="Q80" s="38"/>
      <c r="R80" s="38"/>
      <c r="S80" s="38"/>
      <c r="T80" s="38"/>
      <c r="U80" s="38"/>
      <c r="V80" s="41">
        <f t="shared" si="9"/>
        <v>0</v>
      </c>
    </row>
    <row r="81" spans="1:22" x14ac:dyDescent="0.25">
      <c r="A81" s="32">
        <v>21</v>
      </c>
      <c r="B81" s="37">
        <v>78</v>
      </c>
      <c r="C81" s="37">
        <v>1</v>
      </c>
      <c r="D81" s="6" t="str">
        <f>VLOOKUP(A81,'01.kolo prezentácia'!$A$2:$G$143,2,FALSE)</f>
        <v>Jakub</v>
      </c>
      <c r="E81" s="6" t="str">
        <f>VLOOKUP(A81,'01.kolo prezentácia'!$A$2:$G$143,3,FALSE)</f>
        <v>Ševčík</v>
      </c>
      <c r="F81" s="6" t="str">
        <f>VLOOKUP(A81,'01.kolo prezentácia'!$A$2:$G$143,4,FALSE)</f>
        <v>Bánovce nad Bebravou</v>
      </c>
      <c r="G81" s="38">
        <f>VLOOKUP(A81,'01.kolo prezentácia'!$A$2:$G$143,5,FALSE)</f>
        <v>2000</v>
      </c>
      <c r="H81" s="39" t="str">
        <f>VLOOKUP(A81,'01.kolo prezentácia'!$A$2:$G$143,7,FALSE)</f>
        <v>HOBBY</v>
      </c>
      <c r="I81" s="40" t="str">
        <f>VLOOKUP(Tabuľka5[[#This Row],[štartovné číslo]],'01.kolo stopky'!A:C,3,FALSE)</f>
        <v>00:38:50,41</v>
      </c>
      <c r="J81" s="40">
        <f t="shared" si="6"/>
        <v>4.495389660493827E-3</v>
      </c>
      <c r="K81" s="40">
        <f t="shared" si="7"/>
        <v>1.2495254629629627E-2</v>
      </c>
      <c r="L81" s="37"/>
      <c r="M81" s="38"/>
      <c r="N81" s="38"/>
      <c r="O81" s="38"/>
      <c r="P81" s="38"/>
      <c r="Q81" s="38"/>
      <c r="R81" s="38"/>
      <c r="S81" s="38"/>
      <c r="T81" s="38"/>
      <c r="U81" s="38"/>
      <c r="V81" s="41">
        <f t="shared" si="9"/>
        <v>0</v>
      </c>
    </row>
    <row r="82" spans="1:22" x14ac:dyDescent="0.25">
      <c r="A82" s="32">
        <v>23</v>
      </c>
      <c r="B82" s="37">
        <v>79</v>
      </c>
      <c r="C82" s="37">
        <v>22</v>
      </c>
      <c r="D82" s="6" t="str">
        <f>VLOOKUP(A82,'01.kolo prezentácia'!$A$2:$G$143,2,FALSE)</f>
        <v>Marián</v>
      </c>
      <c r="E82" s="6" t="str">
        <f>VLOOKUP(A82,'01.kolo prezentácia'!$A$2:$G$143,3,FALSE)</f>
        <v>Polčin</v>
      </c>
      <c r="F82" s="6" t="str">
        <f>VLOOKUP(A82,'01.kolo prezentácia'!$A$2:$G$143,4,FALSE)</f>
        <v>Dvorec</v>
      </c>
      <c r="G82" s="38">
        <f>VLOOKUP(A82,'01.kolo prezentácia'!$A$2:$G$143,5,FALSE)</f>
        <v>1986</v>
      </c>
      <c r="H82" s="39" t="str">
        <f>VLOOKUP(A82,'01.kolo prezentácia'!$A$2:$G$143,7,FALSE)</f>
        <v>Muži A</v>
      </c>
      <c r="I82" s="40" t="str">
        <f>VLOOKUP(Tabuľka5[[#This Row],[štartovné číslo]],'01.kolo stopky'!A:C,3,FALSE)</f>
        <v>00:41:54,06</v>
      </c>
      <c r="J82" s="40">
        <f t="shared" si="6"/>
        <v>4.8496527777777782E-3</v>
      </c>
      <c r="K82" s="40">
        <f t="shared" si="7"/>
        <v>1.4620833333333333E-2</v>
      </c>
      <c r="L82" s="37"/>
      <c r="M82" s="38"/>
      <c r="N82" s="38"/>
      <c r="O82" s="38"/>
      <c r="P82" s="38"/>
      <c r="Q82" s="38"/>
      <c r="R82" s="38"/>
      <c r="S82" s="38"/>
      <c r="T82" s="38"/>
      <c r="U82" s="38"/>
      <c r="V82" s="41">
        <f t="shared" si="9"/>
        <v>0</v>
      </c>
    </row>
    <row r="83" spans="1:22" x14ac:dyDescent="0.25">
      <c r="A83" s="32">
        <v>25</v>
      </c>
      <c r="B83" s="37">
        <v>80</v>
      </c>
      <c r="C83" s="37">
        <v>23</v>
      </c>
      <c r="D83" s="6" t="str">
        <f>VLOOKUP(A83,'01.kolo prezentácia'!$A$2:$G$143,2,FALSE)</f>
        <v>Ondrej</v>
      </c>
      <c r="E83" s="6" t="str">
        <f>VLOOKUP(A83,'01.kolo prezentácia'!$A$2:$G$143,3,FALSE)</f>
        <v>Bereš</v>
      </c>
      <c r="F83" s="6" t="str">
        <f>VLOOKUP(A83,'01.kolo prezentácia'!$A$2:$G$143,4,FALSE)</f>
        <v>Bánovce nad Bebravou</v>
      </c>
      <c r="G83" s="38">
        <f>VLOOKUP(A83,'01.kolo prezentácia'!$A$2:$G$143,5,FALSE)</f>
        <v>1986</v>
      </c>
      <c r="H83" s="39" t="str">
        <f>VLOOKUP(A83,'01.kolo prezentácia'!$A$2:$G$143,7,FALSE)</f>
        <v>Muži A</v>
      </c>
      <c r="I83" s="40" t="e">
        <f>VLOOKUP(Tabuľka5[[#This Row],[štartovné číslo]],'01.kolo stopky'!A:C,3,FALSE)</f>
        <v>#VALUE!</v>
      </c>
      <c r="J83" s="40" t="e">
        <f t="shared" si="6"/>
        <v>#VALUE!</v>
      </c>
      <c r="K83" s="40" t="e">
        <f t="shared" si="7"/>
        <v>#VALUE!</v>
      </c>
      <c r="L83" s="37"/>
      <c r="M83" s="38"/>
      <c r="N83" s="38"/>
      <c r="O83" s="38"/>
      <c r="P83" s="38"/>
      <c r="Q83" s="38"/>
      <c r="R83" s="38"/>
      <c r="S83" s="38"/>
      <c r="T83" s="38"/>
      <c r="U83" s="38"/>
      <c r="V83" s="41">
        <f t="shared" si="9"/>
        <v>0</v>
      </c>
    </row>
  </sheetData>
  <mergeCells count="1">
    <mergeCell ref="A1:V1"/>
  </mergeCells>
  <pageMargins left="0.11811023622047245" right="0.11811023622047245" top="0.39370078740157483" bottom="0.39370078740157483" header="0.31496062992125984" footer="0.31496062992125984"/>
  <pageSetup paperSize="9" scale="67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69" zoomScale="80" zoomScaleNormal="80" workbookViewId="0">
      <selection activeCell="B2" sqref="B2:B81"/>
    </sheetView>
  </sheetViews>
  <sheetFormatPr defaultRowHeight="15" x14ac:dyDescent="0.25"/>
  <cols>
    <col min="1" max="1" width="20.28515625" style="21" bestFit="1" customWidth="1"/>
    <col min="2" max="2" width="16.5703125" style="10" bestFit="1" customWidth="1"/>
    <col min="3" max="3" width="13.42578125" style="26" bestFit="1" customWidth="1"/>
    <col min="6" max="6" width="53.85546875" bestFit="1" customWidth="1"/>
    <col min="7" max="7" width="9.140625" customWidth="1"/>
    <col min="8" max="8" width="16.5703125" bestFit="1" customWidth="1"/>
    <col min="9" max="9" width="30.28515625" style="1" bestFit="1" customWidth="1"/>
    <col min="10" max="10" width="19.140625" bestFit="1" customWidth="1"/>
    <col min="11" max="11" width="19.28515625" bestFit="1" customWidth="1"/>
  </cols>
  <sheetData>
    <row r="1" spans="1:11" s="18" customFormat="1" ht="42" x14ac:dyDescent="0.25">
      <c r="A1" s="17" t="s">
        <v>0</v>
      </c>
      <c r="B1" s="17" t="s">
        <v>48</v>
      </c>
      <c r="C1" s="25" t="s">
        <v>13</v>
      </c>
      <c r="F1" s="19" t="s">
        <v>143</v>
      </c>
      <c r="G1" s="19"/>
      <c r="H1" s="42" t="s">
        <v>263</v>
      </c>
      <c r="I1" s="42" t="s">
        <v>270</v>
      </c>
      <c r="J1" s="42" t="s">
        <v>268</v>
      </c>
      <c r="K1" s="42" t="s">
        <v>269</v>
      </c>
    </row>
    <row r="2" spans="1:11" x14ac:dyDescent="0.25">
      <c r="A2" s="1">
        <f t="shared" ref="A2:A33" si="0">K2</f>
        <v>1</v>
      </c>
      <c r="B2" s="30">
        <f>VALUE(REPLACE(H2,1,5,""))</f>
        <v>61</v>
      </c>
      <c r="C2" t="str">
        <f>REPLACE(J2,FIND(".",J2),1,",")</f>
        <v>00:30:42,59</v>
      </c>
      <c r="H2" t="s">
        <v>368</v>
      </c>
      <c r="I2" t="s">
        <v>369</v>
      </c>
      <c r="J2" t="s">
        <v>370</v>
      </c>
      <c r="K2">
        <v>1</v>
      </c>
    </row>
    <row r="3" spans="1:11" x14ac:dyDescent="0.25">
      <c r="A3" s="1">
        <f t="shared" si="0"/>
        <v>2</v>
      </c>
      <c r="B3" s="30">
        <f t="shared" ref="B3:B66" si="1">VALUE(REPLACE(H3,1,5,""))</f>
        <v>43</v>
      </c>
      <c r="C3" t="str">
        <f t="shared" ref="C3:C66" si="2">REPLACE(J3,FIND(".",J3),1,",")</f>
        <v>00:29:15,39</v>
      </c>
      <c r="H3" t="s">
        <v>292</v>
      </c>
      <c r="I3" t="s">
        <v>419</v>
      </c>
      <c r="J3" t="s">
        <v>420</v>
      </c>
      <c r="K3">
        <v>2</v>
      </c>
    </row>
    <row r="4" spans="1:11" x14ac:dyDescent="0.25">
      <c r="A4" s="1">
        <f t="shared" si="0"/>
        <v>3</v>
      </c>
      <c r="B4" s="30">
        <f t="shared" si="1"/>
        <v>55</v>
      </c>
      <c r="C4" t="str">
        <f t="shared" si="2"/>
        <v>00:30:01,84</v>
      </c>
      <c r="H4" t="s">
        <v>386</v>
      </c>
      <c r="I4" t="s">
        <v>387</v>
      </c>
      <c r="J4" t="s">
        <v>388</v>
      </c>
      <c r="K4">
        <v>3</v>
      </c>
    </row>
    <row r="5" spans="1:11" x14ac:dyDescent="0.25">
      <c r="A5" s="1">
        <f t="shared" si="0"/>
        <v>4</v>
      </c>
      <c r="B5" s="30">
        <f t="shared" si="1"/>
        <v>66</v>
      </c>
      <c r="C5" t="str">
        <f t="shared" si="2"/>
        <v>00:32:36,16</v>
      </c>
      <c r="H5" t="s">
        <v>353</v>
      </c>
      <c r="I5" t="s">
        <v>354</v>
      </c>
      <c r="J5" t="s">
        <v>355</v>
      </c>
      <c r="K5">
        <v>4</v>
      </c>
    </row>
    <row r="6" spans="1:11" x14ac:dyDescent="0.25">
      <c r="A6" s="1">
        <f t="shared" si="0"/>
        <v>5</v>
      </c>
      <c r="B6" s="30">
        <f t="shared" si="1"/>
        <v>21</v>
      </c>
      <c r="C6" t="str">
        <f t="shared" si="2"/>
        <v>00:24:27,31</v>
      </c>
      <c r="H6" t="s">
        <v>190</v>
      </c>
      <c r="I6" t="s">
        <v>463</v>
      </c>
      <c r="J6" t="s">
        <v>464</v>
      </c>
      <c r="K6">
        <v>5</v>
      </c>
    </row>
    <row r="7" spans="1:11" x14ac:dyDescent="0.25">
      <c r="A7" s="1">
        <f t="shared" si="0"/>
        <v>6</v>
      </c>
      <c r="B7" s="30">
        <f t="shared" si="1"/>
        <v>41</v>
      </c>
      <c r="C7" t="str">
        <f t="shared" si="2"/>
        <v>00:28:26,73</v>
      </c>
      <c r="H7" t="s">
        <v>213</v>
      </c>
      <c r="I7" t="s">
        <v>423</v>
      </c>
      <c r="J7" t="s">
        <v>424</v>
      </c>
      <c r="K7">
        <v>6</v>
      </c>
    </row>
    <row r="8" spans="1:11" x14ac:dyDescent="0.25">
      <c r="A8" s="1">
        <f t="shared" si="0"/>
        <v>7</v>
      </c>
      <c r="B8" s="30">
        <f t="shared" si="1"/>
        <v>44</v>
      </c>
      <c r="C8" t="str">
        <f t="shared" si="2"/>
        <v>00:29:16,08</v>
      </c>
      <c r="H8" t="s">
        <v>311</v>
      </c>
      <c r="I8" t="s">
        <v>417</v>
      </c>
      <c r="J8" t="s">
        <v>418</v>
      </c>
      <c r="K8">
        <v>7</v>
      </c>
    </row>
    <row r="9" spans="1:11" x14ac:dyDescent="0.25">
      <c r="A9" s="1">
        <f t="shared" si="0"/>
        <v>8</v>
      </c>
      <c r="B9" s="30">
        <f t="shared" si="1"/>
        <v>12</v>
      </c>
      <c r="C9" t="str">
        <f t="shared" si="2"/>
        <v>00:23:19,67</v>
      </c>
      <c r="H9" t="s">
        <v>199</v>
      </c>
      <c r="I9" t="s">
        <v>481</v>
      </c>
      <c r="J9" t="s">
        <v>482</v>
      </c>
      <c r="K9">
        <v>8</v>
      </c>
    </row>
    <row r="10" spans="1:11" x14ac:dyDescent="0.25">
      <c r="A10" s="1">
        <f t="shared" si="0"/>
        <v>9</v>
      </c>
      <c r="B10" s="30">
        <f t="shared" si="1"/>
        <v>5</v>
      </c>
      <c r="C10" t="str">
        <f t="shared" si="2"/>
        <v>00:22:16,28</v>
      </c>
      <c r="H10" t="s">
        <v>234</v>
      </c>
      <c r="I10" t="s">
        <v>495</v>
      </c>
      <c r="J10" t="s">
        <v>496</v>
      </c>
      <c r="K10">
        <v>9</v>
      </c>
    </row>
    <row r="11" spans="1:11" x14ac:dyDescent="0.25">
      <c r="A11" s="1">
        <f t="shared" si="0"/>
        <v>10</v>
      </c>
      <c r="B11" s="30">
        <f t="shared" si="1"/>
        <v>2</v>
      </c>
      <c r="C11" t="str">
        <f t="shared" si="2"/>
        <v>00:20:55,84</v>
      </c>
      <c r="H11" t="s">
        <v>237</v>
      </c>
      <c r="I11" t="s">
        <v>500</v>
      </c>
      <c r="J11" t="s">
        <v>501</v>
      </c>
      <c r="K11">
        <v>10</v>
      </c>
    </row>
    <row r="12" spans="1:11" x14ac:dyDescent="0.25">
      <c r="A12" s="1">
        <f t="shared" si="0"/>
        <v>11</v>
      </c>
      <c r="B12" s="30">
        <f t="shared" si="1"/>
        <v>47</v>
      </c>
      <c r="C12" t="str">
        <f t="shared" si="2"/>
        <v>00:29:35,83</v>
      </c>
      <c r="H12" t="s">
        <v>410</v>
      </c>
      <c r="I12" t="s">
        <v>411</v>
      </c>
      <c r="J12" t="s">
        <v>412</v>
      </c>
      <c r="K12">
        <v>11</v>
      </c>
    </row>
    <row r="13" spans="1:11" x14ac:dyDescent="0.25">
      <c r="A13" s="1">
        <f t="shared" si="0"/>
        <v>12</v>
      </c>
      <c r="B13" s="30">
        <f t="shared" si="1"/>
        <v>6</v>
      </c>
      <c r="C13" t="str">
        <f t="shared" si="2"/>
        <v>00:22:18,35</v>
      </c>
      <c r="H13" t="s">
        <v>233</v>
      </c>
      <c r="I13" t="s">
        <v>493</v>
      </c>
      <c r="J13" t="s">
        <v>494</v>
      </c>
      <c r="K13">
        <v>12</v>
      </c>
    </row>
    <row r="14" spans="1:11" x14ac:dyDescent="0.25">
      <c r="A14" s="1">
        <f t="shared" si="0"/>
        <v>13</v>
      </c>
      <c r="B14" s="30">
        <f t="shared" si="1"/>
        <v>14</v>
      </c>
      <c r="C14" t="str">
        <f t="shared" si="2"/>
        <v>00:23:52,10</v>
      </c>
      <c r="H14" t="s">
        <v>197</v>
      </c>
      <c r="I14" t="s">
        <v>477</v>
      </c>
      <c r="J14" t="s">
        <v>478</v>
      </c>
      <c r="K14">
        <v>13</v>
      </c>
    </row>
    <row r="15" spans="1:11" x14ac:dyDescent="0.25">
      <c r="A15" s="1">
        <f t="shared" si="0"/>
        <v>14</v>
      </c>
      <c r="B15" s="30">
        <f t="shared" si="1"/>
        <v>45</v>
      </c>
      <c r="C15" t="str">
        <f t="shared" si="2"/>
        <v>00:29:28,49</v>
      </c>
      <c r="H15" t="s">
        <v>310</v>
      </c>
      <c r="I15" t="s">
        <v>415</v>
      </c>
      <c r="J15" t="s">
        <v>416</v>
      </c>
      <c r="K15">
        <v>14</v>
      </c>
    </row>
    <row r="16" spans="1:11" x14ac:dyDescent="0.25">
      <c r="A16" s="1">
        <f t="shared" si="0"/>
        <v>15</v>
      </c>
      <c r="B16" s="30">
        <f t="shared" si="1"/>
        <v>70</v>
      </c>
      <c r="C16" t="str">
        <f t="shared" si="2"/>
        <v>00:33:06,39</v>
      </c>
      <c r="H16" t="s">
        <v>341</v>
      </c>
      <c r="I16" t="s">
        <v>342</v>
      </c>
      <c r="J16" t="s">
        <v>343</v>
      </c>
      <c r="K16">
        <v>15</v>
      </c>
    </row>
    <row r="17" spans="1:11" x14ac:dyDescent="0.25">
      <c r="A17" s="1">
        <f t="shared" si="0"/>
        <v>16</v>
      </c>
      <c r="B17" s="30">
        <f t="shared" si="1"/>
        <v>1</v>
      </c>
      <c r="C17" t="str">
        <f t="shared" si="2"/>
        <v>00:20:50,82</v>
      </c>
      <c r="H17" t="s">
        <v>238</v>
      </c>
      <c r="I17" t="s">
        <v>502</v>
      </c>
      <c r="J17" t="s">
        <v>502</v>
      </c>
      <c r="K17">
        <v>16</v>
      </c>
    </row>
    <row r="18" spans="1:11" x14ac:dyDescent="0.25">
      <c r="A18" s="1">
        <f t="shared" si="0"/>
        <v>17</v>
      </c>
      <c r="B18" s="30">
        <f t="shared" si="1"/>
        <v>57</v>
      </c>
      <c r="C18" t="str">
        <f t="shared" si="2"/>
        <v>00:30:20,91</v>
      </c>
      <c r="H18" t="s">
        <v>380</v>
      </c>
      <c r="I18" t="s">
        <v>381</v>
      </c>
      <c r="J18" t="s">
        <v>382</v>
      </c>
      <c r="K18">
        <v>17</v>
      </c>
    </row>
    <row r="19" spans="1:11" x14ac:dyDescent="0.25">
      <c r="A19" s="1">
        <f t="shared" si="0"/>
        <v>18</v>
      </c>
      <c r="B19" s="30">
        <f t="shared" si="1"/>
        <v>35</v>
      </c>
      <c r="C19" t="str">
        <f t="shared" si="2"/>
        <v>00:27:45,99</v>
      </c>
      <c r="H19" t="s">
        <v>176</v>
      </c>
      <c r="I19" t="s">
        <v>435</v>
      </c>
      <c r="J19" t="s">
        <v>436</v>
      </c>
      <c r="K19">
        <v>18</v>
      </c>
    </row>
    <row r="20" spans="1:11" x14ac:dyDescent="0.25">
      <c r="A20" s="1">
        <f t="shared" si="0"/>
        <v>19</v>
      </c>
      <c r="B20" s="30">
        <f t="shared" si="1"/>
        <v>38</v>
      </c>
      <c r="C20" t="str">
        <f t="shared" si="2"/>
        <v>00:28:13,86</v>
      </c>
      <c r="H20" t="s">
        <v>216</v>
      </c>
      <c r="I20" t="s">
        <v>429</v>
      </c>
      <c r="J20" t="s">
        <v>430</v>
      </c>
      <c r="K20">
        <v>19</v>
      </c>
    </row>
    <row r="21" spans="1:11" x14ac:dyDescent="0.25">
      <c r="A21" s="1">
        <f t="shared" si="0"/>
        <v>20</v>
      </c>
      <c r="B21" s="30">
        <f t="shared" si="1"/>
        <v>60</v>
      </c>
      <c r="C21" t="str">
        <f t="shared" si="2"/>
        <v>00:30:40,25</v>
      </c>
      <c r="H21" t="s">
        <v>371</v>
      </c>
      <c r="I21" t="s">
        <v>372</v>
      </c>
      <c r="J21" t="s">
        <v>373</v>
      </c>
      <c r="K21">
        <v>20</v>
      </c>
    </row>
    <row r="22" spans="1:11" x14ac:dyDescent="0.25">
      <c r="A22" s="1">
        <f t="shared" si="0"/>
        <v>21</v>
      </c>
      <c r="B22" s="30">
        <f t="shared" si="1"/>
        <v>78</v>
      </c>
      <c r="C22" t="str">
        <f t="shared" si="2"/>
        <v>00:38:50,41</v>
      </c>
      <c r="H22" t="s">
        <v>317</v>
      </c>
      <c r="I22" t="s">
        <v>318</v>
      </c>
      <c r="J22" t="s">
        <v>319</v>
      </c>
      <c r="K22">
        <v>21</v>
      </c>
    </row>
    <row r="23" spans="1:11" x14ac:dyDescent="0.25">
      <c r="A23" s="1">
        <f t="shared" si="0"/>
        <v>22</v>
      </c>
      <c r="B23" s="30">
        <f t="shared" si="1"/>
        <v>68</v>
      </c>
      <c r="C23" t="str">
        <f t="shared" si="2"/>
        <v>00:32:50,54</v>
      </c>
      <c r="H23" t="s">
        <v>347</v>
      </c>
      <c r="I23" t="s">
        <v>348</v>
      </c>
      <c r="J23" t="s">
        <v>349</v>
      </c>
      <c r="K23">
        <v>22</v>
      </c>
    </row>
    <row r="24" spans="1:11" x14ac:dyDescent="0.25">
      <c r="A24" s="1">
        <f t="shared" si="0"/>
        <v>23</v>
      </c>
      <c r="B24" s="30">
        <f t="shared" si="1"/>
        <v>79</v>
      </c>
      <c r="C24" t="str">
        <f t="shared" si="2"/>
        <v>00:41:54,06</v>
      </c>
      <c r="H24" t="s">
        <v>314</v>
      </c>
      <c r="I24" t="s">
        <v>315</v>
      </c>
      <c r="J24" t="s">
        <v>316</v>
      </c>
      <c r="K24">
        <v>23</v>
      </c>
    </row>
    <row r="25" spans="1:11" x14ac:dyDescent="0.25">
      <c r="A25" s="1">
        <f t="shared" si="0"/>
        <v>24</v>
      </c>
      <c r="B25" s="30">
        <f t="shared" si="1"/>
        <v>64</v>
      </c>
      <c r="C25" t="str">
        <f t="shared" si="2"/>
        <v>00:31:49,29</v>
      </c>
      <c r="H25" t="s">
        <v>359</v>
      </c>
      <c r="I25" t="s">
        <v>360</v>
      </c>
      <c r="J25" t="s">
        <v>361</v>
      </c>
      <c r="K25">
        <v>24</v>
      </c>
    </row>
    <row r="26" spans="1:11" x14ac:dyDescent="0.25">
      <c r="A26" s="1">
        <f t="shared" si="0"/>
        <v>25</v>
      </c>
      <c r="B26" s="30">
        <f t="shared" si="1"/>
        <v>80</v>
      </c>
      <c r="C26" t="e">
        <f t="shared" si="2"/>
        <v>#VALUE!</v>
      </c>
      <c r="H26" t="s">
        <v>561</v>
      </c>
      <c r="K26">
        <v>25</v>
      </c>
    </row>
    <row r="27" spans="1:11" x14ac:dyDescent="0.25">
      <c r="A27" s="1">
        <f t="shared" si="0"/>
        <v>26</v>
      </c>
      <c r="B27" s="30">
        <f t="shared" si="1"/>
        <v>76</v>
      </c>
      <c r="C27" t="str">
        <f t="shared" si="2"/>
        <v>00:36:44,82</v>
      </c>
      <c r="H27" t="s">
        <v>323</v>
      </c>
      <c r="I27" t="s">
        <v>324</v>
      </c>
      <c r="J27" t="s">
        <v>325</v>
      </c>
      <c r="K27">
        <v>26</v>
      </c>
    </row>
    <row r="28" spans="1:11" x14ac:dyDescent="0.25">
      <c r="A28" s="1">
        <f t="shared" si="0"/>
        <v>27</v>
      </c>
      <c r="B28" s="30">
        <f t="shared" si="1"/>
        <v>72</v>
      </c>
      <c r="C28" t="str">
        <f t="shared" si="2"/>
        <v>00:33:13,37</v>
      </c>
      <c r="H28" t="s">
        <v>335</v>
      </c>
      <c r="I28" t="s">
        <v>336</v>
      </c>
      <c r="J28" t="s">
        <v>337</v>
      </c>
      <c r="K28">
        <v>27</v>
      </c>
    </row>
    <row r="29" spans="1:11" x14ac:dyDescent="0.25">
      <c r="A29" s="1">
        <f t="shared" si="0"/>
        <v>28</v>
      </c>
      <c r="B29" s="30">
        <f t="shared" si="1"/>
        <v>77</v>
      </c>
      <c r="C29" t="str">
        <f t="shared" si="2"/>
        <v>00:37:29,97</v>
      </c>
      <c r="H29" t="s">
        <v>320</v>
      </c>
      <c r="I29" t="s">
        <v>321</v>
      </c>
      <c r="J29" t="s">
        <v>322</v>
      </c>
      <c r="K29">
        <v>28</v>
      </c>
    </row>
    <row r="30" spans="1:11" x14ac:dyDescent="0.25">
      <c r="A30" s="1">
        <f t="shared" si="0"/>
        <v>29</v>
      </c>
      <c r="B30" s="30">
        <f t="shared" si="1"/>
        <v>54</v>
      </c>
      <c r="C30" t="str">
        <f t="shared" si="2"/>
        <v>00:30:01,47</v>
      </c>
      <c r="H30" t="s">
        <v>389</v>
      </c>
      <c r="I30" t="s">
        <v>390</v>
      </c>
      <c r="J30" t="s">
        <v>391</v>
      </c>
      <c r="K30">
        <v>29</v>
      </c>
    </row>
    <row r="31" spans="1:11" x14ac:dyDescent="0.25">
      <c r="A31" s="1">
        <f t="shared" si="0"/>
        <v>30</v>
      </c>
      <c r="B31" s="30">
        <f t="shared" si="1"/>
        <v>52</v>
      </c>
      <c r="C31" t="str">
        <f t="shared" si="2"/>
        <v>00:30:00,11</v>
      </c>
      <c r="H31" t="s">
        <v>395</v>
      </c>
      <c r="I31" t="s">
        <v>396</v>
      </c>
      <c r="J31" t="s">
        <v>397</v>
      </c>
      <c r="K31">
        <v>30</v>
      </c>
    </row>
    <row r="32" spans="1:11" x14ac:dyDescent="0.25">
      <c r="A32" s="1">
        <f t="shared" si="0"/>
        <v>31</v>
      </c>
      <c r="B32" s="30">
        <f t="shared" si="1"/>
        <v>65</v>
      </c>
      <c r="C32" t="str">
        <f t="shared" si="2"/>
        <v>00:32:01,73</v>
      </c>
      <c r="H32" t="s">
        <v>356</v>
      </c>
      <c r="I32" t="s">
        <v>357</v>
      </c>
      <c r="J32" t="s">
        <v>358</v>
      </c>
      <c r="K32">
        <v>31</v>
      </c>
    </row>
    <row r="33" spans="1:11" x14ac:dyDescent="0.25">
      <c r="A33" s="1">
        <f t="shared" si="0"/>
        <v>32</v>
      </c>
      <c r="B33" s="30">
        <f t="shared" si="1"/>
        <v>51</v>
      </c>
      <c r="C33" t="str">
        <f t="shared" si="2"/>
        <v>00:29:52,26</v>
      </c>
      <c r="H33" t="s">
        <v>398</v>
      </c>
      <c r="I33" t="s">
        <v>399</v>
      </c>
      <c r="J33" t="s">
        <v>400</v>
      </c>
      <c r="K33">
        <v>32</v>
      </c>
    </row>
    <row r="34" spans="1:11" x14ac:dyDescent="0.25">
      <c r="A34" s="1">
        <f t="shared" ref="A34:A65" si="3">K34</f>
        <v>33</v>
      </c>
      <c r="B34" s="30">
        <f t="shared" si="1"/>
        <v>58</v>
      </c>
      <c r="C34" t="str">
        <f t="shared" si="2"/>
        <v>00:30:27,62</v>
      </c>
      <c r="H34" t="s">
        <v>377</v>
      </c>
      <c r="I34" t="s">
        <v>378</v>
      </c>
      <c r="J34" t="s">
        <v>379</v>
      </c>
      <c r="K34">
        <v>33</v>
      </c>
    </row>
    <row r="35" spans="1:11" x14ac:dyDescent="0.25">
      <c r="A35" s="1">
        <f t="shared" si="3"/>
        <v>34</v>
      </c>
      <c r="B35" s="30">
        <f t="shared" si="1"/>
        <v>13</v>
      </c>
      <c r="C35" t="str">
        <f t="shared" si="2"/>
        <v>00:23:48,67</v>
      </c>
      <c r="H35" t="s">
        <v>198</v>
      </c>
      <c r="I35" t="s">
        <v>479</v>
      </c>
      <c r="J35" t="s">
        <v>480</v>
      </c>
      <c r="K35">
        <v>34</v>
      </c>
    </row>
    <row r="36" spans="1:11" x14ac:dyDescent="0.25">
      <c r="A36" s="1">
        <f t="shared" si="3"/>
        <v>35</v>
      </c>
      <c r="B36" s="30">
        <f t="shared" si="1"/>
        <v>8</v>
      </c>
      <c r="C36" t="str">
        <f t="shared" si="2"/>
        <v>00:22:41,00</v>
      </c>
      <c r="H36" t="s">
        <v>231</v>
      </c>
      <c r="I36" t="s">
        <v>489</v>
      </c>
      <c r="J36" t="s">
        <v>490</v>
      </c>
      <c r="K36">
        <v>35</v>
      </c>
    </row>
    <row r="37" spans="1:11" x14ac:dyDescent="0.25">
      <c r="A37" s="1">
        <f t="shared" si="3"/>
        <v>36</v>
      </c>
      <c r="B37" s="30">
        <f t="shared" si="1"/>
        <v>26</v>
      </c>
      <c r="C37" t="str">
        <f t="shared" si="2"/>
        <v>00:25:25,97</v>
      </c>
      <c r="H37" t="s">
        <v>185</v>
      </c>
      <c r="I37" t="s">
        <v>453</v>
      </c>
      <c r="J37" t="s">
        <v>454</v>
      </c>
      <c r="K37">
        <v>36</v>
      </c>
    </row>
    <row r="38" spans="1:11" x14ac:dyDescent="0.25">
      <c r="A38" s="1">
        <f t="shared" si="3"/>
        <v>37</v>
      </c>
      <c r="B38" s="30">
        <f t="shared" si="1"/>
        <v>25</v>
      </c>
      <c r="C38" t="str">
        <f t="shared" si="2"/>
        <v>00:25:22,70</v>
      </c>
      <c r="H38" t="s">
        <v>186</v>
      </c>
      <c r="I38" t="s">
        <v>455</v>
      </c>
      <c r="J38" t="s">
        <v>456</v>
      </c>
      <c r="K38">
        <v>37</v>
      </c>
    </row>
    <row r="39" spans="1:11" x14ac:dyDescent="0.25">
      <c r="A39" s="1">
        <f t="shared" si="3"/>
        <v>38</v>
      </c>
      <c r="B39" s="30">
        <f t="shared" si="1"/>
        <v>20</v>
      </c>
      <c r="C39" t="str">
        <f t="shared" si="2"/>
        <v>00:24:19,98</v>
      </c>
      <c r="H39" t="s">
        <v>191</v>
      </c>
      <c r="I39" t="s">
        <v>465</v>
      </c>
      <c r="J39" t="s">
        <v>466</v>
      </c>
      <c r="K39">
        <v>38</v>
      </c>
    </row>
    <row r="40" spans="1:11" x14ac:dyDescent="0.25">
      <c r="A40" s="1">
        <f t="shared" si="3"/>
        <v>39</v>
      </c>
      <c r="B40" s="30">
        <f t="shared" si="1"/>
        <v>40</v>
      </c>
      <c r="C40" t="str">
        <f t="shared" si="2"/>
        <v>00:28:23,52</v>
      </c>
      <c r="H40" t="s">
        <v>214</v>
      </c>
      <c r="I40" t="s">
        <v>425</v>
      </c>
      <c r="J40" t="s">
        <v>426</v>
      </c>
      <c r="K40">
        <v>39</v>
      </c>
    </row>
    <row r="41" spans="1:11" x14ac:dyDescent="0.25">
      <c r="A41" s="1">
        <f t="shared" si="3"/>
        <v>40</v>
      </c>
      <c r="B41" s="30">
        <f t="shared" si="1"/>
        <v>11</v>
      </c>
      <c r="C41" t="str">
        <f t="shared" si="2"/>
        <v>00:23:13,82</v>
      </c>
      <c r="H41" t="s">
        <v>200</v>
      </c>
      <c r="I41" t="s">
        <v>483</v>
      </c>
      <c r="J41" t="s">
        <v>484</v>
      </c>
      <c r="K41">
        <v>40</v>
      </c>
    </row>
    <row r="42" spans="1:11" x14ac:dyDescent="0.25">
      <c r="A42" s="1">
        <f t="shared" si="3"/>
        <v>41</v>
      </c>
      <c r="B42" s="30">
        <f t="shared" si="1"/>
        <v>67</v>
      </c>
      <c r="C42" t="str">
        <f t="shared" si="2"/>
        <v>00:32:39,20</v>
      </c>
      <c r="H42" t="s">
        <v>350</v>
      </c>
      <c r="I42" t="s">
        <v>351</v>
      </c>
      <c r="J42" t="s">
        <v>352</v>
      </c>
      <c r="K42">
        <v>41</v>
      </c>
    </row>
    <row r="43" spans="1:11" x14ac:dyDescent="0.25">
      <c r="A43" s="1">
        <f t="shared" si="3"/>
        <v>42</v>
      </c>
      <c r="B43" s="30">
        <f t="shared" si="1"/>
        <v>16</v>
      </c>
      <c r="C43" t="str">
        <f t="shared" si="2"/>
        <v>00:23:59,38</v>
      </c>
      <c r="H43" t="s">
        <v>195</v>
      </c>
      <c r="I43" t="s">
        <v>473</v>
      </c>
      <c r="J43" t="s">
        <v>474</v>
      </c>
      <c r="K43">
        <v>42</v>
      </c>
    </row>
    <row r="44" spans="1:11" x14ac:dyDescent="0.25">
      <c r="A44" s="1">
        <f t="shared" si="3"/>
        <v>43</v>
      </c>
      <c r="B44" s="30">
        <f t="shared" si="1"/>
        <v>50</v>
      </c>
      <c r="C44" t="str">
        <f t="shared" si="2"/>
        <v>00:29:51,36</v>
      </c>
      <c r="H44" t="s">
        <v>401</v>
      </c>
      <c r="I44" t="s">
        <v>402</v>
      </c>
      <c r="J44" t="s">
        <v>403</v>
      </c>
      <c r="K44">
        <v>43</v>
      </c>
    </row>
    <row r="45" spans="1:11" x14ac:dyDescent="0.25">
      <c r="A45" s="1">
        <f t="shared" si="3"/>
        <v>44</v>
      </c>
      <c r="B45" s="30">
        <f t="shared" si="1"/>
        <v>32</v>
      </c>
      <c r="C45" t="str">
        <f t="shared" si="2"/>
        <v>00:27:20,06</v>
      </c>
      <c r="H45" t="s">
        <v>179</v>
      </c>
      <c r="I45" t="s">
        <v>441</v>
      </c>
      <c r="J45" t="s">
        <v>442</v>
      </c>
      <c r="K45">
        <v>44</v>
      </c>
    </row>
    <row r="46" spans="1:11" x14ac:dyDescent="0.25">
      <c r="A46" s="1">
        <f t="shared" si="3"/>
        <v>45</v>
      </c>
      <c r="B46" s="30">
        <f t="shared" si="1"/>
        <v>59</v>
      </c>
      <c r="C46" t="str">
        <f t="shared" si="2"/>
        <v>00:30:33,17</v>
      </c>
      <c r="H46" t="s">
        <v>374</v>
      </c>
      <c r="I46" t="s">
        <v>375</v>
      </c>
      <c r="J46" t="s">
        <v>376</v>
      </c>
      <c r="K46">
        <v>45</v>
      </c>
    </row>
    <row r="47" spans="1:11" x14ac:dyDescent="0.25">
      <c r="A47" s="1">
        <f t="shared" si="3"/>
        <v>46</v>
      </c>
      <c r="B47" s="30">
        <f t="shared" si="1"/>
        <v>42</v>
      </c>
      <c r="C47" t="str">
        <f t="shared" si="2"/>
        <v>00:28:50,75</v>
      </c>
      <c r="H47" t="s">
        <v>212</v>
      </c>
      <c r="I47" t="s">
        <v>421</v>
      </c>
      <c r="J47" t="s">
        <v>422</v>
      </c>
      <c r="K47">
        <v>46</v>
      </c>
    </row>
    <row r="48" spans="1:11" x14ac:dyDescent="0.25">
      <c r="A48" s="1">
        <f t="shared" si="3"/>
        <v>47</v>
      </c>
      <c r="B48" s="30">
        <f t="shared" si="1"/>
        <v>33</v>
      </c>
      <c r="C48" t="str">
        <f t="shared" si="2"/>
        <v>00:27:31,53</v>
      </c>
      <c r="H48" t="s">
        <v>178</v>
      </c>
      <c r="I48" t="s">
        <v>439</v>
      </c>
      <c r="J48" t="s">
        <v>440</v>
      </c>
      <c r="K48">
        <v>47</v>
      </c>
    </row>
    <row r="49" spans="1:11" x14ac:dyDescent="0.25">
      <c r="A49" s="1">
        <f t="shared" si="3"/>
        <v>48</v>
      </c>
      <c r="B49" s="30">
        <f t="shared" si="1"/>
        <v>62</v>
      </c>
      <c r="C49" t="str">
        <f t="shared" si="2"/>
        <v>00:30:50,28</v>
      </c>
      <c r="H49" t="s">
        <v>365</v>
      </c>
      <c r="I49" t="s">
        <v>366</v>
      </c>
      <c r="J49" t="s">
        <v>367</v>
      </c>
      <c r="K49">
        <v>48</v>
      </c>
    </row>
    <row r="50" spans="1:11" x14ac:dyDescent="0.25">
      <c r="A50" s="1">
        <f t="shared" si="3"/>
        <v>49</v>
      </c>
      <c r="B50" s="30">
        <f t="shared" si="1"/>
        <v>27</v>
      </c>
      <c r="C50" t="str">
        <f t="shared" si="2"/>
        <v>00:25:44,87</v>
      </c>
      <c r="H50" t="s">
        <v>184</v>
      </c>
      <c r="I50" t="s">
        <v>451</v>
      </c>
      <c r="J50" t="s">
        <v>452</v>
      </c>
      <c r="K50">
        <v>49</v>
      </c>
    </row>
    <row r="51" spans="1:11" x14ac:dyDescent="0.25">
      <c r="A51" s="1">
        <f t="shared" si="3"/>
        <v>50</v>
      </c>
      <c r="B51" s="30">
        <f t="shared" si="1"/>
        <v>48</v>
      </c>
      <c r="C51" t="str">
        <f t="shared" si="2"/>
        <v>00:29:44,64</v>
      </c>
      <c r="H51" t="s">
        <v>407</v>
      </c>
      <c r="I51" t="s">
        <v>408</v>
      </c>
      <c r="J51" t="s">
        <v>409</v>
      </c>
      <c r="K51">
        <v>50</v>
      </c>
    </row>
    <row r="52" spans="1:11" x14ac:dyDescent="0.25">
      <c r="A52" s="1">
        <f t="shared" si="3"/>
        <v>51</v>
      </c>
      <c r="B52" s="30">
        <f t="shared" si="1"/>
        <v>7</v>
      </c>
      <c r="C52" t="str">
        <f t="shared" si="2"/>
        <v>00:22:36,73</v>
      </c>
      <c r="H52" t="s">
        <v>232</v>
      </c>
      <c r="I52" t="s">
        <v>491</v>
      </c>
      <c r="J52" t="s">
        <v>492</v>
      </c>
      <c r="K52">
        <v>51</v>
      </c>
    </row>
    <row r="53" spans="1:11" x14ac:dyDescent="0.25">
      <c r="A53" s="1">
        <f t="shared" si="3"/>
        <v>52</v>
      </c>
      <c r="B53" s="30">
        <f t="shared" si="1"/>
        <v>37</v>
      </c>
      <c r="C53" t="str">
        <f t="shared" si="2"/>
        <v>00:27:58,05</v>
      </c>
      <c r="H53" t="s">
        <v>174</v>
      </c>
      <c r="I53" t="s">
        <v>431</v>
      </c>
      <c r="J53" t="s">
        <v>432</v>
      </c>
      <c r="K53">
        <v>52</v>
      </c>
    </row>
    <row r="54" spans="1:11" x14ac:dyDescent="0.25">
      <c r="A54" s="1">
        <f t="shared" si="3"/>
        <v>53</v>
      </c>
      <c r="B54" s="30">
        <f t="shared" si="1"/>
        <v>15</v>
      </c>
      <c r="C54" t="str">
        <f t="shared" si="2"/>
        <v>00:23:52,95</v>
      </c>
      <c r="H54" t="s">
        <v>196</v>
      </c>
      <c r="I54" t="s">
        <v>475</v>
      </c>
      <c r="J54" t="s">
        <v>476</v>
      </c>
      <c r="K54">
        <v>53</v>
      </c>
    </row>
    <row r="55" spans="1:11" x14ac:dyDescent="0.25">
      <c r="A55" s="1">
        <f t="shared" si="3"/>
        <v>54</v>
      </c>
      <c r="B55" s="30">
        <f t="shared" si="1"/>
        <v>34</v>
      </c>
      <c r="C55" t="str">
        <f t="shared" si="2"/>
        <v>00:27:36,35</v>
      </c>
      <c r="H55" t="s">
        <v>177</v>
      </c>
      <c r="I55" t="s">
        <v>437</v>
      </c>
      <c r="J55" t="s">
        <v>438</v>
      </c>
      <c r="K55">
        <v>54</v>
      </c>
    </row>
    <row r="56" spans="1:11" x14ac:dyDescent="0.25">
      <c r="A56" s="1">
        <f t="shared" si="3"/>
        <v>55</v>
      </c>
      <c r="B56" s="30">
        <f t="shared" si="1"/>
        <v>19</v>
      </c>
      <c r="C56" t="str">
        <f t="shared" si="2"/>
        <v>00:24:15,40</v>
      </c>
      <c r="H56" t="s">
        <v>192</v>
      </c>
      <c r="I56" t="s">
        <v>467</v>
      </c>
      <c r="J56" t="s">
        <v>468</v>
      </c>
      <c r="K56">
        <v>55</v>
      </c>
    </row>
    <row r="57" spans="1:11" x14ac:dyDescent="0.25">
      <c r="A57" s="1">
        <f t="shared" si="3"/>
        <v>56</v>
      </c>
      <c r="B57" s="30">
        <f t="shared" si="1"/>
        <v>29</v>
      </c>
      <c r="C57" t="str">
        <f t="shared" si="2"/>
        <v>00:26:35,99</v>
      </c>
      <c r="H57" t="s">
        <v>182</v>
      </c>
      <c r="I57" t="s">
        <v>447</v>
      </c>
      <c r="J57" t="s">
        <v>448</v>
      </c>
      <c r="K57">
        <v>56</v>
      </c>
    </row>
    <row r="58" spans="1:11" x14ac:dyDescent="0.25">
      <c r="A58" s="1">
        <f t="shared" si="3"/>
        <v>57</v>
      </c>
      <c r="B58" s="30">
        <f t="shared" si="1"/>
        <v>73</v>
      </c>
      <c r="C58" t="str">
        <f t="shared" si="2"/>
        <v>00:33:51,11</v>
      </c>
      <c r="H58" t="s">
        <v>332</v>
      </c>
      <c r="I58" t="s">
        <v>333</v>
      </c>
      <c r="J58" t="s">
        <v>334</v>
      </c>
      <c r="K58">
        <v>57</v>
      </c>
    </row>
    <row r="59" spans="1:11" x14ac:dyDescent="0.25">
      <c r="A59" s="1">
        <f t="shared" si="3"/>
        <v>58</v>
      </c>
      <c r="B59" s="30">
        <f t="shared" si="1"/>
        <v>22</v>
      </c>
      <c r="C59" t="str">
        <f t="shared" si="2"/>
        <v>00:24:45,45</v>
      </c>
      <c r="H59" t="s">
        <v>189</v>
      </c>
      <c r="I59" t="s">
        <v>461</v>
      </c>
      <c r="J59" t="s">
        <v>462</v>
      </c>
      <c r="K59">
        <v>58</v>
      </c>
    </row>
    <row r="60" spans="1:11" x14ac:dyDescent="0.25">
      <c r="A60" s="1">
        <f t="shared" si="3"/>
        <v>59</v>
      </c>
      <c r="B60" s="30">
        <f t="shared" si="1"/>
        <v>36</v>
      </c>
      <c r="C60" t="str">
        <f t="shared" si="2"/>
        <v>00:27:52,87</v>
      </c>
      <c r="H60" t="s">
        <v>175</v>
      </c>
      <c r="I60" t="s">
        <v>433</v>
      </c>
      <c r="J60" t="s">
        <v>434</v>
      </c>
      <c r="K60">
        <v>59</v>
      </c>
    </row>
    <row r="61" spans="1:11" x14ac:dyDescent="0.25">
      <c r="A61" s="1">
        <f t="shared" si="3"/>
        <v>60</v>
      </c>
      <c r="B61" s="30">
        <f t="shared" si="1"/>
        <v>39</v>
      </c>
      <c r="C61" t="str">
        <f t="shared" si="2"/>
        <v>00:28:22,63</v>
      </c>
      <c r="H61" t="s">
        <v>215</v>
      </c>
      <c r="I61" t="s">
        <v>427</v>
      </c>
      <c r="J61" t="s">
        <v>428</v>
      </c>
      <c r="K61">
        <v>60</v>
      </c>
    </row>
    <row r="62" spans="1:11" x14ac:dyDescent="0.25">
      <c r="A62" s="1">
        <f t="shared" si="3"/>
        <v>61</v>
      </c>
      <c r="B62" s="30">
        <f t="shared" si="1"/>
        <v>30</v>
      </c>
      <c r="C62" t="str">
        <f t="shared" si="2"/>
        <v>00:27:01,47</v>
      </c>
      <c r="H62" t="s">
        <v>181</v>
      </c>
      <c r="I62" t="s">
        <v>445</v>
      </c>
      <c r="J62" t="s">
        <v>446</v>
      </c>
      <c r="K62">
        <v>61</v>
      </c>
    </row>
    <row r="63" spans="1:11" x14ac:dyDescent="0.25">
      <c r="A63" s="1">
        <f t="shared" si="3"/>
        <v>62</v>
      </c>
      <c r="B63" s="30">
        <f t="shared" si="1"/>
        <v>17</v>
      </c>
      <c r="C63" t="str">
        <f t="shared" si="2"/>
        <v>00:24:01,09</v>
      </c>
      <c r="H63" t="s">
        <v>194</v>
      </c>
      <c r="I63" t="s">
        <v>471</v>
      </c>
      <c r="J63" t="s">
        <v>472</v>
      </c>
      <c r="K63">
        <v>62</v>
      </c>
    </row>
    <row r="64" spans="1:11" x14ac:dyDescent="0.25">
      <c r="A64" s="1">
        <f t="shared" si="3"/>
        <v>63</v>
      </c>
      <c r="B64" s="30">
        <f t="shared" si="1"/>
        <v>18</v>
      </c>
      <c r="C64" t="str">
        <f t="shared" si="2"/>
        <v>00:24:08,27</v>
      </c>
      <c r="H64" t="s">
        <v>193</v>
      </c>
      <c r="I64" t="s">
        <v>469</v>
      </c>
      <c r="J64" t="s">
        <v>470</v>
      </c>
      <c r="K64">
        <v>63</v>
      </c>
    </row>
    <row r="65" spans="1:11" x14ac:dyDescent="0.25">
      <c r="A65" s="1">
        <f t="shared" si="3"/>
        <v>64</v>
      </c>
      <c r="B65" s="30">
        <f t="shared" si="1"/>
        <v>23</v>
      </c>
      <c r="C65" t="str">
        <f t="shared" si="2"/>
        <v>00:24:56,10</v>
      </c>
      <c r="H65" t="s">
        <v>188</v>
      </c>
      <c r="I65" t="s">
        <v>459</v>
      </c>
      <c r="J65" t="s">
        <v>460</v>
      </c>
      <c r="K65">
        <v>64</v>
      </c>
    </row>
    <row r="66" spans="1:11" x14ac:dyDescent="0.25">
      <c r="A66" s="1">
        <f t="shared" ref="A66:A100" si="4">K66</f>
        <v>65</v>
      </c>
      <c r="B66" s="30">
        <f t="shared" si="1"/>
        <v>69</v>
      </c>
      <c r="C66" t="str">
        <f t="shared" si="2"/>
        <v>00:32:53,73</v>
      </c>
      <c r="H66" t="s">
        <v>344</v>
      </c>
      <c r="I66" t="s">
        <v>345</v>
      </c>
      <c r="J66" t="s">
        <v>346</v>
      </c>
      <c r="K66">
        <v>65</v>
      </c>
    </row>
    <row r="67" spans="1:11" x14ac:dyDescent="0.25">
      <c r="A67" s="1">
        <f t="shared" si="4"/>
        <v>66</v>
      </c>
      <c r="B67" s="30">
        <f t="shared" ref="B67:B100" si="5">VALUE(REPLACE(H67,1,5,""))</f>
        <v>49</v>
      </c>
      <c r="C67" t="str">
        <f t="shared" ref="C67:C100" si="6">REPLACE(J67,FIND(".",J67),1,",")</f>
        <v>00:29:50,54</v>
      </c>
      <c r="H67" t="s">
        <v>404</v>
      </c>
      <c r="I67" t="s">
        <v>405</v>
      </c>
      <c r="J67" t="s">
        <v>406</v>
      </c>
      <c r="K67">
        <v>66</v>
      </c>
    </row>
    <row r="68" spans="1:11" x14ac:dyDescent="0.25">
      <c r="A68" s="1">
        <f t="shared" si="4"/>
        <v>67</v>
      </c>
      <c r="B68" s="30">
        <f t="shared" si="5"/>
        <v>71</v>
      </c>
      <c r="C68" t="str">
        <f t="shared" si="6"/>
        <v>00:33:07,92</v>
      </c>
      <c r="H68" t="s">
        <v>338</v>
      </c>
      <c r="I68" t="s">
        <v>339</v>
      </c>
      <c r="J68" t="s">
        <v>340</v>
      </c>
      <c r="K68">
        <v>67</v>
      </c>
    </row>
    <row r="69" spans="1:11" x14ac:dyDescent="0.25">
      <c r="A69" s="1">
        <f t="shared" si="4"/>
        <v>68</v>
      </c>
      <c r="B69" s="30">
        <f t="shared" si="5"/>
        <v>53</v>
      </c>
      <c r="C69" t="str">
        <f t="shared" si="6"/>
        <v>00:30:01,06</v>
      </c>
      <c r="H69" t="s">
        <v>392</v>
      </c>
      <c r="I69" t="s">
        <v>393</v>
      </c>
      <c r="J69" t="s">
        <v>394</v>
      </c>
      <c r="K69">
        <v>68</v>
      </c>
    </row>
    <row r="70" spans="1:11" x14ac:dyDescent="0.25">
      <c r="A70" s="1">
        <f t="shared" si="4"/>
        <v>69</v>
      </c>
      <c r="B70" s="30">
        <f t="shared" si="5"/>
        <v>75</v>
      </c>
      <c r="C70" t="str">
        <f t="shared" si="6"/>
        <v>00:35:23,77</v>
      </c>
      <c r="H70" t="s">
        <v>326</v>
      </c>
      <c r="I70" t="s">
        <v>327</v>
      </c>
      <c r="J70" t="s">
        <v>328</v>
      </c>
      <c r="K70">
        <v>69</v>
      </c>
    </row>
    <row r="71" spans="1:11" x14ac:dyDescent="0.25">
      <c r="A71" s="1">
        <f t="shared" si="4"/>
        <v>70</v>
      </c>
      <c r="B71" s="30">
        <f t="shared" si="5"/>
        <v>31</v>
      </c>
      <c r="C71" t="str">
        <f t="shared" si="6"/>
        <v>00:27:07,08</v>
      </c>
      <c r="H71" t="s">
        <v>180</v>
      </c>
      <c r="I71" t="s">
        <v>443</v>
      </c>
      <c r="J71" t="s">
        <v>444</v>
      </c>
      <c r="K71">
        <v>70</v>
      </c>
    </row>
    <row r="72" spans="1:11" x14ac:dyDescent="0.25">
      <c r="A72" s="1">
        <f t="shared" si="4"/>
        <v>71</v>
      </c>
      <c r="B72" s="30">
        <f t="shared" si="5"/>
        <v>3</v>
      </c>
      <c r="C72" t="str">
        <f t="shared" si="6"/>
        <v>00:21:10,55</v>
      </c>
      <c r="H72" t="s">
        <v>236</v>
      </c>
      <c r="I72" t="s">
        <v>498</v>
      </c>
      <c r="J72" t="s">
        <v>499</v>
      </c>
      <c r="K72">
        <v>71</v>
      </c>
    </row>
    <row r="73" spans="1:11" x14ac:dyDescent="0.25">
      <c r="A73" s="1">
        <f t="shared" si="4"/>
        <v>72</v>
      </c>
      <c r="B73" s="30">
        <f t="shared" si="5"/>
        <v>24</v>
      </c>
      <c r="C73" t="str">
        <f t="shared" si="6"/>
        <v>00:25:05,67</v>
      </c>
      <c r="H73" t="s">
        <v>187</v>
      </c>
      <c r="I73" t="s">
        <v>457</v>
      </c>
      <c r="J73" t="s">
        <v>458</v>
      </c>
      <c r="K73">
        <v>72</v>
      </c>
    </row>
    <row r="74" spans="1:11" x14ac:dyDescent="0.25">
      <c r="A74" s="1">
        <f t="shared" si="4"/>
        <v>73</v>
      </c>
      <c r="B74" s="30">
        <f t="shared" si="5"/>
        <v>4</v>
      </c>
      <c r="C74" t="str">
        <f t="shared" si="6"/>
        <v>00:21:38,15</v>
      </c>
      <c r="H74" t="s">
        <v>235</v>
      </c>
      <c r="I74" t="s">
        <v>309</v>
      </c>
      <c r="J74" t="s">
        <v>497</v>
      </c>
      <c r="K74">
        <v>73</v>
      </c>
    </row>
    <row r="75" spans="1:11" x14ac:dyDescent="0.25">
      <c r="A75" s="1">
        <f t="shared" si="4"/>
        <v>74</v>
      </c>
      <c r="B75" s="30">
        <f t="shared" si="5"/>
        <v>10</v>
      </c>
      <c r="C75" t="str">
        <f t="shared" si="6"/>
        <v>00:23:03,86</v>
      </c>
      <c r="H75" t="s">
        <v>201</v>
      </c>
      <c r="I75" t="s">
        <v>485</v>
      </c>
      <c r="J75" t="s">
        <v>486</v>
      </c>
      <c r="K75">
        <v>74</v>
      </c>
    </row>
    <row r="76" spans="1:11" x14ac:dyDescent="0.25">
      <c r="A76" s="1">
        <f t="shared" si="4"/>
        <v>75</v>
      </c>
      <c r="B76" s="30">
        <f t="shared" si="5"/>
        <v>56</v>
      </c>
      <c r="C76" t="str">
        <f t="shared" si="6"/>
        <v>00:30:10,58</v>
      </c>
      <c r="H76" t="s">
        <v>383</v>
      </c>
      <c r="I76" t="s">
        <v>384</v>
      </c>
      <c r="J76" t="s">
        <v>385</v>
      </c>
      <c r="K76">
        <v>75</v>
      </c>
    </row>
    <row r="77" spans="1:11" x14ac:dyDescent="0.25">
      <c r="A77" s="1">
        <f t="shared" si="4"/>
        <v>76</v>
      </c>
      <c r="B77" s="30">
        <f t="shared" si="5"/>
        <v>74</v>
      </c>
      <c r="C77" t="str">
        <f t="shared" si="6"/>
        <v>00:35:19,47</v>
      </c>
      <c r="H77" t="s">
        <v>329</v>
      </c>
      <c r="I77" t="s">
        <v>330</v>
      </c>
      <c r="J77" t="s">
        <v>331</v>
      </c>
      <c r="K77">
        <v>76</v>
      </c>
    </row>
    <row r="78" spans="1:11" x14ac:dyDescent="0.25">
      <c r="A78" s="1">
        <f t="shared" si="4"/>
        <v>77</v>
      </c>
      <c r="B78" s="30">
        <f t="shared" si="5"/>
        <v>46</v>
      </c>
      <c r="C78" t="str">
        <f t="shared" si="6"/>
        <v>00:29:29,86</v>
      </c>
      <c r="H78" t="s">
        <v>312</v>
      </c>
      <c r="I78" t="s">
        <v>413</v>
      </c>
      <c r="J78" t="s">
        <v>414</v>
      </c>
      <c r="K78">
        <v>77</v>
      </c>
    </row>
    <row r="79" spans="1:11" x14ac:dyDescent="0.25">
      <c r="A79" s="1">
        <f t="shared" si="4"/>
        <v>78</v>
      </c>
      <c r="B79" s="30">
        <f t="shared" si="5"/>
        <v>9</v>
      </c>
      <c r="C79" t="str">
        <f t="shared" si="6"/>
        <v>00:22:44,73</v>
      </c>
      <c r="H79" t="s">
        <v>230</v>
      </c>
      <c r="I79" t="s">
        <v>487</v>
      </c>
      <c r="J79" t="s">
        <v>488</v>
      </c>
      <c r="K79">
        <v>78</v>
      </c>
    </row>
    <row r="80" spans="1:11" x14ac:dyDescent="0.25">
      <c r="A80" s="1">
        <f t="shared" si="4"/>
        <v>79</v>
      </c>
      <c r="B80" s="30">
        <f t="shared" si="5"/>
        <v>63</v>
      </c>
      <c r="C80" t="str">
        <f t="shared" si="6"/>
        <v>00:31:21,96</v>
      </c>
      <c r="H80" t="s">
        <v>362</v>
      </c>
      <c r="I80" t="s">
        <v>363</v>
      </c>
      <c r="J80" t="s">
        <v>364</v>
      </c>
      <c r="K80">
        <v>79</v>
      </c>
    </row>
    <row r="81" spans="1:11" x14ac:dyDescent="0.25">
      <c r="A81" s="1">
        <f t="shared" si="4"/>
        <v>80</v>
      </c>
      <c r="B81" s="30">
        <f t="shared" si="5"/>
        <v>28</v>
      </c>
      <c r="C81" t="str">
        <f t="shared" si="6"/>
        <v>00:25:51,25</v>
      </c>
      <c r="H81" t="s">
        <v>183</v>
      </c>
      <c r="I81" t="s">
        <v>449</v>
      </c>
      <c r="J81" t="s">
        <v>450</v>
      </c>
      <c r="K81">
        <v>80</v>
      </c>
    </row>
    <row r="82" spans="1:11" x14ac:dyDescent="0.25">
      <c r="A82" s="1">
        <f t="shared" si="4"/>
        <v>0</v>
      </c>
      <c r="B82" s="30" t="e">
        <f t="shared" si="5"/>
        <v>#VALUE!</v>
      </c>
      <c r="C82" t="e">
        <f t="shared" si="6"/>
        <v>#VALUE!</v>
      </c>
    </row>
    <row r="83" spans="1:11" x14ac:dyDescent="0.25">
      <c r="A83" s="1">
        <f t="shared" si="4"/>
        <v>0</v>
      </c>
      <c r="B83" s="30" t="e">
        <f t="shared" si="5"/>
        <v>#VALUE!</v>
      </c>
      <c r="C83" t="e">
        <f t="shared" si="6"/>
        <v>#VALUE!</v>
      </c>
    </row>
    <row r="84" spans="1:11" x14ac:dyDescent="0.25">
      <c r="A84" s="1">
        <f t="shared" si="4"/>
        <v>0</v>
      </c>
      <c r="B84" s="30" t="e">
        <f t="shared" si="5"/>
        <v>#VALUE!</v>
      </c>
      <c r="C84" t="e">
        <f t="shared" si="6"/>
        <v>#VALUE!</v>
      </c>
    </row>
    <row r="85" spans="1:11" x14ac:dyDescent="0.25">
      <c r="A85" s="1">
        <f t="shared" si="4"/>
        <v>0</v>
      </c>
      <c r="B85" s="30" t="e">
        <f t="shared" si="5"/>
        <v>#VALUE!</v>
      </c>
      <c r="C85" t="e">
        <f t="shared" si="6"/>
        <v>#VALUE!</v>
      </c>
    </row>
    <row r="86" spans="1:11" x14ac:dyDescent="0.25">
      <c r="A86" s="1">
        <f t="shared" si="4"/>
        <v>0</v>
      </c>
      <c r="B86" s="30" t="e">
        <f t="shared" si="5"/>
        <v>#VALUE!</v>
      </c>
      <c r="C86" t="e">
        <f t="shared" si="6"/>
        <v>#VALUE!</v>
      </c>
    </row>
    <row r="87" spans="1:11" x14ac:dyDescent="0.25">
      <c r="A87" s="1">
        <f t="shared" si="4"/>
        <v>0</v>
      </c>
      <c r="B87" s="30" t="e">
        <f t="shared" si="5"/>
        <v>#VALUE!</v>
      </c>
      <c r="C87" t="e">
        <f t="shared" si="6"/>
        <v>#VALUE!</v>
      </c>
    </row>
    <row r="88" spans="1:11" x14ac:dyDescent="0.25">
      <c r="A88" s="1">
        <f t="shared" si="4"/>
        <v>0</v>
      </c>
      <c r="B88" s="30" t="e">
        <f t="shared" si="5"/>
        <v>#VALUE!</v>
      </c>
      <c r="C88" t="e">
        <f t="shared" si="6"/>
        <v>#VALUE!</v>
      </c>
    </row>
    <row r="89" spans="1:11" x14ac:dyDescent="0.25">
      <c r="A89" s="1">
        <f t="shared" si="4"/>
        <v>0</v>
      </c>
      <c r="B89" s="30" t="e">
        <f t="shared" si="5"/>
        <v>#VALUE!</v>
      </c>
      <c r="C89" t="e">
        <f t="shared" si="6"/>
        <v>#VALUE!</v>
      </c>
    </row>
    <row r="90" spans="1:11" x14ac:dyDescent="0.25">
      <c r="A90" s="1">
        <f t="shared" si="4"/>
        <v>0</v>
      </c>
      <c r="B90" s="30" t="e">
        <f t="shared" si="5"/>
        <v>#VALUE!</v>
      </c>
      <c r="C90" t="e">
        <f t="shared" si="6"/>
        <v>#VALUE!</v>
      </c>
    </row>
    <row r="91" spans="1:11" x14ac:dyDescent="0.25">
      <c r="A91" s="1">
        <f t="shared" si="4"/>
        <v>0</v>
      </c>
      <c r="B91" s="30" t="e">
        <f t="shared" si="5"/>
        <v>#VALUE!</v>
      </c>
      <c r="C91" t="e">
        <f t="shared" si="6"/>
        <v>#VALUE!</v>
      </c>
    </row>
    <row r="92" spans="1:11" x14ac:dyDescent="0.25">
      <c r="A92" s="1">
        <f t="shared" si="4"/>
        <v>0</v>
      </c>
      <c r="B92" s="30" t="e">
        <f t="shared" si="5"/>
        <v>#VALUE!</v>
      </c>
      <c r="C92" t="e">
        <f t="shared" si="6"/>
        <v>#VALUE!</v>
      </c>
    </row>
    <row r="93" spans="1:11" x14ac:dyDescent="0.25">
      <c r="A93" s="1">
        <f t="shared" si="4"/>
        <v>0</v>
      </c>
      <c r="B93" s="30" t="e">
        <f t="shared" si="5"/>
        <v>#VALUE!</v>
      </c>
      <c r="C93" t="e">
        <f t="shared" si="6"/>
        <v>#VALUE!</v>
      </c>
    </row>
    <row r="94" spans="1:11" x14ac:dyDescent="0.25">
      <c r="A94" s="1">
        <f t="shared" si="4"/>
        <v>0</v>
      </c>
      <c r="B94" s="30" t="e">
        <f t="shared" si="5"/>
        <v>#VALUE!</v>
      </c>
      <c r="C94" t="e">
        <f t="shared" si="6"/>
        <v>#VALUE!</v>
      </c>
    </row>
    <row r="95" spans="1:11" x14ac:dyDescent="0.25">
      <c r="A95" s="1">
        <f t="shared" si="4"/>
        <v>0</v>
      </c>
      <c r="B95" s="30" t="e">
        <f t="shared" si="5"/>
        <v>#VALUE!</v>
      </c>
      <c r="C95" t="e">
        <f t="shared" si="6"/>
        <v>#VALUE!</v>
      </c>
    </row>
    <row r="96" spans="1:11" x14ac:dyDescent="0.25">
      <c r="A96" s="1">
        <f t="shared" si="4"/>
        <v>0</v>
      </c>
      <c r="B96" s="30" t="e">
        <f t="shared" si="5"/>
        <v>#VALUE!</v>
      </c>
      <c r="C96" t="e">
        <f t="shared" si="6"/>
        <v>#VALUE!</v>
      </c>
    </row>
    <row r="97" spans="1:3" x14ac:dyDescent="0.25">
      <c r="A97" s="1">
        <f t="shared" si="4"/>
        <v>0</v>
      </c>
      <c r="B97" s="30" t="e">
        <f t="shared" si="5"/>
        <v>#VALUE!</v>
      </c>
      <c r="C97" t="e">
        <f t="shared" si="6"/>
        <v>#VALUE!</v>
      </c>
    </row>
    <row r="98" spans="1:3" x14ac:dyDescent="0.25">
      <c r="A98" s="1">
        <f t="shared" si="4"/>
        <v>0</v>
      </c>
      <c r="B98" s="30" t="e">
        <f t="shared" si="5"/>
        <v>#VALUE!</v>
      </c>
      <c r="C98" t="e">
        <f t="shared" si="6"/>
        <v>#VALUE!</v>
      </c>
    </row>
    <row r="99" spans="1:3" x14ac:dyDescent="0.25">
      <c r="A99" s="1">
        <f t="shared" si="4"/>
        <v>0</v>
      </c>
      <c r="B99" s="30" t="e">
        <f t="shared" si="5"/>
        <v>#VALUE!</v>
      </c>
      <c r="C99" t="e">
        <f t="shared" si="6"/>
        <v>#VALUE!</v>
      </c>
    </row>
    <row r="100" spans="1:3" x14ac:dyDescent="0.25">
      <c r="A100" s="1">
        <f t="shared" si="4"/>
        <v>0</v>
      </c>
      <c r="B100" s="30" t="e">
        <f t="shared" si="5"/>
        <v>#VALUE!</v>
      </c>
      <c r="C100" t="e">
        <f t="shared" si="6"/>
        <v>#VALUE!</v>
      </c>
    </row>
  </sheetData>
  <autoFilter ref="H1:K80">
    <sortState ref="H2:K81">
      <sortCondition ref="K1:K80"/>
    </sortState>
  </autoFilter>
  <sortState ref="H2:K43">
    <sortCondition ref="H3"/>
  </sortState>
  <pageMargins left="0.7" right="0.7" top="0.75" bottom="0.75" header="0.3" footer="0.3"/>
  <pageSetup paperSize="9" orientation="portrait" r:id="rId1"/>
  <ignoredErrors>
    <ignoredError sqref="B45:B46 C45:C46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02"/>
  <sheetViews>
    <sheetView zoomScale="80" zoomScaleNormal="80" workbookViewId="0"/>
  </sheetViews>
  <sheetFormatPr defaultRowHeight="15" x14ac:dyDescent="0.25"/>
  <cols>
    <col min="1" max="1" width="9.140625" style="9"/>
    <col min="2" max="2" width="15.140625" style="9" bestFit="1" customWidth="1"/>
    <col min="3" max="4" width="9.140625" style="9" bestFit="1" customWidth="1"/>
    <col min="5" max="5" width="9.140625" style="9" customWidth="1"/>
    <col min="6" max="6" width="13.140625" style="9" customWidth="1"/>
    <col min="7" max="7" width="17.28515625" style="9" bestFit="1" customWidth="1"/>
    <col min="8" max="11" width="9.140625" style="9" customWidth="1"/>
    <col min="12" max="12" width="9.140625" style="9"/>
    <col min="13" max="13" width="29.42578125" style="9" bestFit="1" customWidth="1"/>
    <col min="14" max="14" width="28.85546875" style="9" bestFit="1" customWidth="1"/>
    <col min="15" max="16384" width="9.140625" style="9"/>
  </cols>
  <sheetData>
    <row r="2" spans="2:14" s="8" customFormat="1" x14ac:dyDescent="0.25">
      <c r="B2" s="8" t="s">
        <v>252</v>
      </c>
      <c r="C2" s="8" t="s">
        <v>254</v>
      </c>
      <c r="D2" s="8" t="s">
        <v>255</v>
      </c>
      <c r="F2" s="8" t="s">
        <v>263</v>
      </c>
      <c r="G2" s="8" t="s">
        <v>264</v>
      </c>
      <c r="M2" s="8" t="s">
        <v>66</v>
      </c>
      <c r="N2" s="8" t="s">
        <v>65</v>
      </c>
    </row>
    <row r="3" spans="2:14" x14ac:dyDescent="0.25">
      <c r="B3" s="9" t="s">
        <v>253</v>
      </c>
      <c r="C3" s="9">
        <v>1985</v>
      </c>
      <c r="D3" s="9">
        <v>1999</v>
      </c>
      <c r="F3" s="29">
        <v>1</v>
      </c>
      <c r="G3" s="9">
        <v>20</v>
      </c>
      <c r="M3" s="9" t="s">
        <v>75</v>
      </c>
      <c r="N3" s="9" t="s">
        <v>74</v>
      </c>
    </row>
    <row r="4" spans="2:14" x14ac:dyDescent="0.25">
      <c r="B4" s="9" t="s">
        <v>257</v>
      </c>
      <c r="C4" s="9">
        <v>1975</v>
      </c>
      <c r="D4" s="9">
        <v>1984</v>
      </c>
      <c r="F4" s="29">
        <v>2</v>
      </c>
      <c r="G4" s="9">
        <v>17</v>
      </c>
      <c r="M4" s="9" t="s">
        <v>76</v>
      </c>
      <c r="N4" s="9" t="s">
        <v>68</v>
      </c>
    </row>
    <row r="5" spans="2:14" x14ac:dyDescent="0.25">
      <c r="B5" s="9" t="s">
        <v>258</v>
      </c>
      <c r="C5" s="9">
        <v>1965</v>
      </c>
      <c r="D5" s="9">
        <v>1974</v>
      </c>
      <c r="F5" s="29">
        <v>3</v>
      </c>
      <c r="G5" s="9">
        <v>14</v>
      </c>
      <c r="M5" s="9" t="s">
        <v>77</v>
      </c>
      <c r="N5" s="9" t="s">
        <v>69</v>
      </c>
    </row>
    <row r="6" spans="2:14" x14ac:dyDescent="0.25">
      <c r="B6" s="9" t="s">
        <v>259</v>
      </c>
      <c r="C6" s="9">
        <v>1955</v>
      </c>
      <c r="D6" s="9">
        <v>1964</v>
      </c>
      <c r="F6" s="29">
        <v>4</v>
      </c>
      <c r="G6" s="9">
        <v>12</v>
      </c>
      <c r="M6" s="9" t="s">
        <v>78</v>
      </c>
      <c r="N6" s="9" t="s">
        <v>70</v>
      </c>
    </row>
    <row r="7" spans="2:14" x14ac:dyDescent="0.25">
      <c r="B7" s="9" t="s">
        <v>260</v>
      </c>
      <c r="C7" s="9">
        <v>1900</v>
      </c>
      <c r="D7" s="9">
        <v>1954</v>
      </c>
      <c r="F7" s="29">
        <v>5</v>
      </c>
      <c r="G7" s="9">
        <v>10</v>
      </c>
      <c r="M7" s="9" t="s">
        <v>79</v>
      </c>
      <c r="N7" s="9" t="s">
        <v>71</v>
      </c>
    </row>
    <row r="8" spans="2:14" x14ac:dyDescent="0.25">
      <c r="B8" s="9" t="s">
        <v>261</v>
      </c>
      <c r="C8" s="9">
        <v>1974</v>
      </c>
      <c r="D8" s="9">
        <v>1999</v>
      </c>
      <c r="F8" s="29">
        <v>6</v>
      </c>
      <c r="G8" s="9">
        <v>9</v>
      </c>
      <c r="M8" s="9" t="s">
        <v>80</v>
      </c>
      <c r="N8" s="9" t="s">
        <v>72</v>
      </c>
    </row>
    <row r="9" spans="2:14" x14ac:dyDescent="0.25">
      <c r="B9" s="9" t="s">
        <v>262</v>
      </c>
      <c r="C9" s="9">
        <v>1900</v>
      </c>
      <c r="D9" s="9">
        <v>1974</v>
      </c>
      <c r="F9" s="29">
        <v>7</v>
      </c>
      <c r="G9" s="9">
        <v>8</v>
      </c>
      <c r="M9" s="9" t="s">
        <v>81</v>
      </c>
      <c r="N9" s="9" t="s">
        <v>73</v>
      </c>
    </row>
    <row r="10" spans="2:14" x14ac:dyDescent="0.25">
      <c r="B10" s="9" t="s">
        <v>256</v>
      </c>
      <c r="C10" s="9">
        <v>2000</v>
      </c>
      <c r="D10" s="9">
        <v>2014</v>
      </c>
      <c r="F10" s="29">
        <v>8</v>
      </c>
      <c r="G10" s="9">
        <v>7</v>
      </c>
      <c r="M10" s="9" t="s">
        <v>82</v>
      </c>
    </row>
    <row r="11" spans="2:14" x14ac:dyDescent="0.25">
      <c r="F11" s="29">
        <v>9</v>
      </c>
      <c r="G11" s="9">
        <v>6</v>
      </c>
      <c r="M11" s="9" t="s">
        <v>83</v>
      </c>
    </row>
    <row r="12" spans="2:14" x14ac:dyDescent="0.25">
      <c r="F12" s="29">
        <v>10</v>
      </c>
      <c r="G12" s="9">
        <v>5</v>
      </c>
      <c r="M12" s="9" t="s">
        <v>84</v>
      </c>
    </row>
    <row r="13" spans="2:14" x14ac:dyDescent="0.25">
      <c r="D13" s="28"/>
      <c r="E13" s="28"/>
      <c r="F13" s="29">
        <v>11</v>
      </c>
      <c r="G13" s="9">
        <v>4</v>
      </c>
      <c r="H13" s="28"/>
      <c r="I13" s="28"/>
      <c r="J13" s="28"/>
      <c r="K13" s="28"/>
      <c r="M13" s="9" t="s">
        <v>87</v>
      </c>
    </row>
    <row r="14" spans="2:14" x14ac:dyDescent="0.25">
      <c r="F14" s="29">
        <v>12</v>
      </c>
      <c r="G14" s="9">
        <v>3</v>
      </c>
      <c r="M14" s="9" t="s">
        <v>86</v>
      </c>
    </row>
    <row r="15" spans="2:14" x14ac:dyDescent="0.25">
      <c r="F15" s="29">
        <v>13</v>
      </c>
      <c r="G15" s="9">
        <v>2</v>
      </c>
      <c r="M15" s="9" t="s">
        <v>85</v>
      </c>
    </row>
    <row r="16" spans="2:14" x14ac:dyDescent="0.25">
      <c r="F16" s="29">
        <v>14</v>
      </c>
      <c r="G16" s="9">
        <v>1</v>
      </c>
      <c r="M16" s="9" t="s">
        <v>67</v>
      </c>
    </row>
    <row r="17" spans="6:7" x14ac:dyDescent="0.25">
      <c r="F17" s="29">
        <v>15</v>
      </c>
      <c r="G17" s="9">
        <v>1</v>
      </c>
    </row>
    <row r="18" spans="6:7" x14ac:dyDescent="0.25">
      <c r="F18" s="29">
        <v>16</v>
      </c>
      <c r="G18" s="9">
        <v>1</v>
      </c>
    </row>
    <row r="19" spans="6:7" x14ac:dyDescent="0.25">
      <c r="F19" s="29">
        <v>17</v>
      </c>
      <c r="G19" s="9">
        <v>1</v>
      </c>
    </row>
    <row r="20" spans="6:7" x14ac:dyDescent="0.25">
      <c r="F20" s="29">
        <v>18</v>
      </c>
      <c r="G20" s="9">
        <v>1</v>
      </c>
    </row>
    <row r="21" spans="6:7" x14ac:dyDescent="0.25">
      <c r="F21" s="29">
        <v>19</v>
      </c>
      <c r="G21" s="9">
        <v>1</v>
      </c>
    </row>
    <row r="22" spans="6:7" x14ac:dyDescent="0.25">
      <c r="F22" s="29">
        <v>20</v>
      </c>
      <c r="G22" s="9">
        <v>1</v>
      </c>
    </row>
    <row r="23" spans="6:7" x14ac:dyDescent="0.25">
      <c r="F23" s="29">
        <v>21</v>
      </c>
      <c r="G23" s="9">
        <v>1</v>
      </c>
    </row>
    <row r="24" spans="6:7" x14ac:dyDescent="0.25">
      <c r="F24" s="29">
        <v>22</v>
      </c>
      <c r="G24" s="9">
        <v>1</v>
      </c>
    </row>
    <row r="25" spans="6:7" x14ac:dyDescent="0.25">
      <c r="F25" s="29">
        <v>23</v>
      </c>
      <c r="G25" s="9">
        <v>1</v>
      </c>
    </row>
    <row r="26" spans="6:7" x14ac:dyDescent="0.25">
      <c r="F26" s="29">
        <v>24</v>
      </c>
      <c r="G26" s="9">
        <v>1</v>
      </c>
    </row>
    <row r="27" spans="6:7" x14ac:dyDescent="0.25">
      <c r="F27" s="29">
        <v>25</v>
      </c>
      <c r="G27" s="9">
        <v>1</v>
      </c>
    </row>
    <row r="28" spans="6:7" x14ac:dyDescent="0.25">
      <c r="F28" s="29">
        <v>26</v>
      </c>
      <c r="G28" s="9">
        <v>1</v>
      </c>
    </row>
    <row r="29" spans="6:7" x14ac:dyDescent="0.25">
      <c r="F29" s="29">
        <v>27</v>
      </c>
      <c r="G29" s="9">
        <v>1</v>
      </c>
    </row>
    <row r="30" spans="6:7" x14ac:dyDescent="0.25">
      <c r="F30" s="29">
        <v>28</v>
      </c>
      <c r="G30" s="9">
        <v>1</v>
      </c>
    </row>
    <row r="31" spans="6:7" x14ac:dyDescent="0.25">
      <c r="F31" s="29">
        <v>29</v>
      </c>
      <c r="G31" s="9">
        <v>1</v>
      </c>
    </row>
    <row r="32" spans="6:7" x14ac:dyDescent="0.25">
      <c r="F32" s="29">
        <v>30</v>
      </c>
      <c r="G32" s="9">
        <v>1</v>
      </c>
    </row>
    <row r="33" spans="6:7" x14ac:dyDescent="0.25">
      <c r="F33" s="29">
        <v>31</v>
      </c>
      <c r="G33" s="9">
        <v>1</v>
      </c>
    </row>
    <row r="34" spans="6:7" x14ac:dyDescent="0.25">
      <c r="F34" s="29">
        <v>32</v>
      </c>
      <c r="G34" s="9">
        <v>1</v>
      </c>
    </row>
    <row r="35" spans="6:7" x14ac:dyDescent="0.25">
      <c r="F35" s="29">
        <v>33</v>
      </c>
      <c r="G35" s="9">
        <v>1</v>
      </c>
    </row>
    <row r="36" spans="6:7" x14ac:dyDescent="0.25">
      <c r="F36" s="29">
        <v>34</v>
      </c>
      <c r="G36" s="9">
        <v>1</v>
      </c>
    </row>
    <row r="37" spans="6:7" x14ac:dyDescent="0.25">
      <c r="F37" s="29">
        <v>35</v>
      </c>
      <c r="G37" s="9">
        <v>1</v>
      </c>
    </row>
    <row r="38" spans="6:7" x14ac:dyDescent="0.25">
      <c r="F38" s="29">
        <v>36</v>
      </c>
      <c r="G38" s="9">
        <v>1</v>
      </c>
    </row>
    <row r="39" spans="6:7" x14ac:dyDescent="0.25">
      <c r="F39" s="29">
        <v>37</v>
      </c>
      <c r="G39" s="9">
        <v>1</v>
      </c>
    </row>
    <row r="40" spans="6:7" x14ac:dyDescent="0.25">
      <c r="F40" s="29">
        <v>38</v>
      </c>
      <c r="G40" s="9">
        <v>1</v>
      </c>
    </row>
    <row r="41" spans="6:7" x14ac:dyDescent="0.25">
      <c r="F41" s="29">
        <v>39</v>
      </c>
      <c r="G41" s="9">
        <v>1</v>
      </c>
    </row>
    <row r="42" spans="6:7" x14ac:dyDescent="0.25">
      <c r="F42" s="29">
        <v>40</v>
      </c>
      <c r="G42" s="9">
        <v>1</v>
      </c>
    </row>
    <row r="43" spans="6:7" x14ac:dyDescent="0.25">
      <c r="F43" s="29">
        <v>41</v>
      </c>
      <c r="G43" s="9">
        <v>1</v>
      </c>
    </row>
    <row r="44" spans="6:7" x14ac:dyDescent="0.25">
      <c r="F44" s="29">
        <v>42</v>
      </c>
      <c r="G44" s="9">
        <v>1</v>
      </c>
    </row>
    <row r="45" spans="6:7" x14ac:dyDescent="0.25">
      <c r="F45" s="29">
        <v>43</v>
      </c>
      <c r="G45" s="9">
        <v>1</v>
      </c>
    </row>
    <row r="46" spans="6:7" x14ac:dyDescent="0.25">
      <c r="F46" s="29">
        <v>44</v>
      </c>
      <c r="G46" s="9">
        <v>1</v>
      </c>
    </row>
    <row r="47" spans="6:7" x14ac:dyDescent="0.25">
      <c r="F47" s="29">
        <v>45</v>
      </c>
      <c r="G47" s="9">
        <v>1</v>
      </c>
    </row>
    <row r="48" spans="6:7" x14ac:dyDescent="0.25">
      <c r="F48" s="29">
        <v>46</v>
      </c>
      <c r="G48" s="9">
        <v>1</v>
      </c>
    </row>
    <row r="49" spans="6:7" x14ac:dyDescent="0.25">
      <c r="F49" s="29">
        <v>47</v>
      </c>
      <c r="G49" s="9">
        <v>1</v>
      </c>
    </row>
    <row r="50" spans="6:7" x14ac:dyDescent="0.25">
      <c r="F50" s="29">
        <v>48</v>
      </c>
      <c r="G50" s="9">
        <v>1</v>
      </c>
    </row>
    <row r="51" spans="6:7" x14ac:dyDescent="0.25">
      <c r="F51" s="29">
        <v>49</v>
      </c>
      <c r="G51" s="9">
        <v>1</v>
      </c>
    </row>
    <row r="52" spans="6:7" x14ac:dyDescent="0.25">
      <c r="F52" s="29">
        <v>50</v>
      </c>
      <c r="G52" s="9">
        <v>1</v>
      </c>
    </row>
    <row r="53" spans="6:7" x14ac:dyDescent="0.25">
      <c r="F53" s="29">
        <v>51</v>
      </c>
      <c r="G53" s="9">
        <v>1</v>
      </c>
    </row>
    <row r="54" spans="6:7" x14ac:dyDescent="0.25">
      <c r="F54" s="29">
        <v>52</v>
      </c>
      <c r="G54" s="9">
        <v>1</v>
      </c>
    </row>
    <row r="55" spans="6:7" x14ac:dyDescent="0.25">
      <c r="F55" s="29">
        <v>53</v>
      </c>
      <c r="G55" s="9">
        <v>1</v>
      </c>
    </row>
    <row r="56" spans="6:7" x14ac:dyDescent="0.25">
      <c r="F56" s="29">
        <v>54</v>
      </c>
      <c r="G56" s="9">
        <v>1</v>
      </c>
    </row>
    <row r="57" spans="6:7" x14ac:dyDescent="0.25">
      <c r="F57" s="29">
        <v>55</v>
      </c>
      <c r="G57" s="9">
        <v>1</v>
      </c>
    </row>
    <row r="58" spans="6:7" x14ac:dyDescent="0.25">
      <c r="F58" s="29">
        <v>56</v>
      </c>
      <c r="G58" s="9">
        <v>1</v>
      </c>
    </row>
    <row r="59" spans="6:7" x14ac:dyDescent="0.25">
      <c r="F59" s="29">
        <v>57</v>
      </c>
      <c r="G59" s="9">
        <v>1</v>
      </c>
    </row>
    <row r="60" spans="6:7" x14ac:dyDescent="0.25">
      <c r="F60" s="29">
        <v>58</v>
      </c>
      <c r="G60" s="9">
        <v>1</v>
      </c>
    </row>
    <row r="61" spans="6:7" x14ac:dyDescent="0.25">
      <c r="F61" s="29">
        <v>59</v>
      </c>
      <c r="G61" s="9">
        <v>1</v>
      </c>
    </row>
    <row r="62" spans="6:7" x14ac:dyDescent="0.25">
      <c r="F62" s="29">
        <v>60</v>
      </c>
      <c r="G62" s="9">
        <v>1</v>
      </c>
    </row>
    <row r="63" spans="6:7" x14ac:dyDescent="0.25">
      <c r="F63" s="29">
        <v>61</v>
      </c>
      <c r="G63" s="9">
        <v>1</v>
      </c>
    </row>
    <row r="64" spans="6:7" x14ac:dyDescent="0.25">
      <c r="F64" s="29">
        <v>62</v>
      </c>
      <c r="G64" s="9">
        <v>1</v>
      </c>
    </row>
    <row r="65" spans="6:7" x14ac:dyDescent="0.25">
      <c r="F65" s="29">
        <v>63</v>
      </c>
      <c r="G65" s="9">
        <v>1</v>
      </c>
    </row>
    <row r="66" spans="6:7" x14ac:dyDescent="0.25">
      <c r="F66" s="29">
        <v>64</v>
      </c>
      <c r="G66" s="9">
        <v>1</v>
      </c>
    </row>
    <row r="67" spans="6:7" x14ac:dyDescent="0.25">
      <c r="F67" s="29">
        <v>65</v>
      </c>
      <c r="G67" s="9">
        <v>1</v>
      </c>
    </row>
    <row r="68" spans="6:7" x14ac:dyDescent="0.25">
      <c r="F68" s="29">
        <v>66</v>
      </c>
      <c r="G68" s="9">
        <v>1</v>
      </c>
    </row>
    <row r="69" spans="6:7" x14ac:dyDescent="0.25">
      <c r="F69" s="29">
        <v>67</v>
      </c>
      <c r="G69" s="9">
        <v>1</v>
      </c>
    </row>
    <row r="70" spans="6:7" x14ac:dyDescent="0.25">
      <c r="F70" s="29">
        <v>68</v>
      </c>
      <c r="G70" s="9">
        <v>1</v>
      </c>
    </row>
    <row r="71" spans="6:7" x14ac:dyDescent="0.25">
      <c r="F71" s="29">
        <v>69</v>
      </c>
      <c r="G71" s="9">
        <v>1</v>
      </c>
    </row>
    <row r="72" spans="6:7" x14ac:dyDescent="0.25">
      <c r="F72" s="29">
        <v>70</v>
      </c>
      <c r="G72" s="9">
        <v>1</v>
      </c>
    </row>
    <row r="73" spans="6:7" x14ac:dyDescent="0.25">
      <c r="F73" s="29">
        <v>71</v>
      </c>
      <c r="G73" s="9">
        <v>1</v>
      </c>
    </row>
    <row r="74" spans="6:7" x14ac:dyDescent="0.25">
      <c r="F74" s="29">
        <v>72</v>
      </c>
      <c r="G74" s="9">
        <v>1</v>
      </c>
    </row>
    <row r="75" spans="6:7" x14ac:dyDescent="0.25">
      <c r="F75" s="29">
        <v>73</v>
      </c>
      <c r="G75" s="9">
        <v>1</v>
      </c>
    </row>
    <row r="76" spans="6:7" x14ac:dyDescent="0.25">
      <c r="F76" s="29">
        <v>74</v>
      </c>
      <c r="G76" s="9">
        <v>1</v>
      </c>
    </row>
    <row r="77" spans="6:7" x14ac:dyDescent="0.25">
      <c r="F77" s="29">
        <v>75</v>
      </c>
      <c r="G77" s="9">
        <v>1</v>
      </c>
    </row>
    <row r="78" spans="6:7" x14ac:dyDescent="0.25">
      <c r="F78" s="29">
        <v>76</v>
      </c>
      <c r="G78" s="9">
        <v>1</v>
      </c>
    </row>
    <row r="79" spans="6:7" x14ac:dyDescent="0.25">
      <c r="F79" s="29">
        <v>77</v>
      </c>
      <c r="G79" s="9">
        <v>1</v>
      </c>
    </row>
    <row r="80" spans="6:7" x14ac:dyDescent="0.25">
      <c r="F80" s="29">
        <v>78</v>
      </c>
      <c r="G80" s="9">
        <v>1</v>
      </c>
    </row>
    <row r="81" spans="6:7" x14ac:dyDescent="0.25">
      <c r="F81" s="29">
        <v>79</v>
      </c>
      <c r="G81" s="9">
        <v>1</v>
      </c>
    </row>
    <row r="82" spans="6:7" x14ac:dyDescent="0.25">
      <c r="F82" s="29">
        <v>80</v>
      </c>
      <c r="G82" s="9">
        <v>1</v>
      </c>
    </row>
    <row r="83" spans="6:7" x14ac:dyDescent="0.25">
      <c r="F83" s="29">
        <v>81</v>
      </c>
      <c r="G83" s="9">
        <v>1</v>
      </c>
    </row>
    <row r="84" spans="6:7" x14ac:dyDescent="0.25">
      <c r="F84" s="29">
        <v>82</v>
      </c>
      <c r="G84" s="9">
        <v>1</v>
      </c>
    </row>
    <row r="85" spans="6:7" x14ac:dyDescent="0.25">
      <c r="F85" s="29">
        <v>83</v>
      </c>
      <c r="G85" s="9">
        <v>1</v>
      </c>
    </row>
    <row r="86" spans="6:7" x14ac:dyDescent="0.25">
      <c r="F86" s="29">
        <v>84</v>
      </c>
      <c r="G86" s="9">
        <v>1</v>
      </c>
    </row>
    <row r="87" spans="6:7" x14ac:dyDescent="0.25">
      <c r="F87" s="29">
        <v>85</v>
      </c>
      <c r="G87" s="9">
        <v>1</v>
      </c>
    </row>
    <row r="88" spans="6:7" x14ac:dyDescent="0.25">
      <c r="F88" s="29">
        <v>86</v>
      </c>
      <c r="G88" s="9">
        <v>1</v>
      </c>
    </row>
    <row r="89" spans="6:7" x14ac:dyDescent="0.25">
      <c r="F89" s="29">
        <v>87</v>
      </c>
      <c r="G89" s="9">
        <v>1</v>
      </c>
    </row>
    <row r="90" spans="6:7" x14ac:dyDescent="0.25">
      <c r="F90" s="29">
        <v>88</v>
      </c>
      <c r="G90" s="9">
        <v>1</v>
      </c>
    </row>
    <row r="91" spans="6:7" x14ac:dyDescent="0.25">
      <c r="F91" s="29">
        <v>89</v>
      </c>
      <c r="G91" s="9">
        <v>1</v>
      </c>
    </row>
    <row r="92" spans="6:7" x14ac:dyDescent="0.25">
      <c r="F92" s="29">
        <v>90</v>
      </c>
      <c r="G92" s="9">
        <v>1</v>
      </c>
    </row>
    <row r="93" spans="6:7" x14ac:dyDescent="0.25">
      <c r="F93" s="29">
        <v>91</v>
      </c>
      <c r="G93" s="9">
        <v>1</v>
      </c>
    </row>
    <row r="94" spans="6:7" x14ac:dyDescent="0.25">
      <c r="F94" s="29">
        <v>92</v>
      </c>
      <c r="G94" s="9">
        <v>1</v>
      </c>
    </row>
    <row r="95" spans="6:7" x14ac:dyDescent="0.25">
      <c r="F95" s="29">
        <v>93</v>
      </c>
      <c r="G95" s="9">
        <v>1</v>
      </c>
    </row>
    <row r="96" spans="6:7" x14ac:dyDescent="0.25">
      <c r="F96" s="29">
        <v>94</v>
      </c>
      <c r="G96" s="9">
        <v>1</v>
      </c>
    </row>
    <row r="97" spans="6:7" x14ac:dyDescent="0.25">
      <c r="F97" s="29">
        <v>95</v>
      </c>
      <c r="G97" s="9">
        <v>1</v>
      </c>
    </row>
    <row r="98" spans="6:7" x14ac:dyDescent="0.25">
      <c r="F98" s="29">
        <v>96</v>
      </c>
      <c r="G98" s="9">
        <v>1</v>
      </c>
    </row>
    <row r="99" spans="6:7" x14ac:dyDescent="0.25">
      <c r="F99" s="29">
        <v>97</v>
      </c>
      <c r="G99" s="9">
        <v>1</v>
      </c>
    </row>
    <row r="100" spans="6:7" x14ac:dyDescent="0.25">
      <c r="F100" s="29">
        <v>98</v>
      </c>
      <c r="G100" s="9">
        <v>1</v>
      </c>
    </row>
    <row r="101" spans="6:7" x14ac:dyDescent="0.25">
      <c r="F101" s="29">
        <v>99</v>
      </c>
      <c r="G101" s="9">
        <v>1</v>
      </c>
    </row>
    <row r="102" spans="6:7" x14ac:dyDescent="0.25">
      <c r="F102" s="29">
        <v>100</v>
      </c>
      <c r="G102" s="9">
        <v>1</v>
      </c>
    </row>
  </sheetData>
  <dataConsolidate/>
  <pageMargins left="0" right="0" top="0.39370078740157483" bottom="0.39370078740157483" header="0.31496062992125984" footer="0.31496062992125984"/>
  <pageSetup paperSize="9" scale="89"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G1" sqref="G1:G80"/>
    </sheetView>
  </sheetViews>
  <sheetFormatPr defaultRowHeight="15" x14ac:dyDescent="0.25"/>
  <sheetData>
    <row r="1" spans="1:7" x14ac:dyDescent="0.25">
      <c r="G1">
        <v>61</v>
      </c>
    </row>
    <row r="2" spans="1:7" x14ac:dyDescent="0.25">
      <c r="A2" t="s">
        <v>314</v>
      </c>
      <c r="B2" t="s">
        <v>315</v>
      </c>
      <c r="C2" t="s">
        <v>316</v>
      </c>
      <c r="G2">
        <v>43</v>
      </c>
    </row>
    <row r="3" spans="1:7" x14ac:dyDescent="0.25">
      <c r="A3" t="s">
        <v>317</v>
      </c>
      <c r="B3" t="s">
        <v>318</v>
      </c>
      <c r="C3" t="s">
        <v>319</v>
      </c>
      <c r="G3">
        <v>55</v>
      </c>
    </row>
    <row r="4" spans="1:7" x14ac:dyDescent="0.25">
      <c r="A4" t="s">
        <v>320</v>
      </c>
      <c r="B4" t="s">
        <v>321</v>
      </c>
      <c r="C4" t="s">
        <v>322</v>
      </c>
      <c r="G4">
        <v>66</v>
      </c>
    </row>
    <row r="5" spans="1:7" x14ac:dyDescent="0.25">
      <c r="A5" t="s">
        <v>323</v>
      </c>
      <c r="B5" t="s">
        <v>324</v>
      </c>
      <c r="C5" t="s">
        <v>325</v>
      </c>
      <c r="G5">
        <v>21</v>
      </c>
    </row>
    <row r="6" spans="1:7" x14ac:dyDescent="0.25">
      <c r="A6" t="s">
        <v>326</v>
      </c>
      <c r="B6" t="s">
        <v>327</v>
      </c>
      <c r="C6" t="s">
        <v>328</v>
      </c>
      <c r="G6">
        <v>41</v>
      </c>
    </row>
    <row r="7" spans="1:7" x14ac:dyDescent="0.25">
      <c r="A7" t="s">
        <v>329</v>
      </c>
      <c r="B7" t="s">
        <v>330</v>
      </c>
      <c r="C7" t="s">
        <v>331</v>
      </c>
      <c r="G7">
        <v>44</v>
      </c>
    </row>
    <row r="8" spans="1:7" x14ac:dyDescent="0.25">
      <c r="A8" t="s">
        <v>332</v>
      </c>
      <c r="B8" t="s">
        <v>333</v>
      </c>
      <c r="C8" t="s">
        <v>334</v>
      </c>
      <c r="G8">
        <v>12</v>
      </c>
    </row>
    <row r="9" spans="1:7" x14ac:dyDescent="0.25">
      <c r="A9" t="s">
        <v>335</v>
      </c>
      <c r="B9" t="s">
        <v>336</v>
      </c>
      <c r="C9" t="s">
        <v>337</v>
      </c>
      <c r="G9">
        <v>5</v>
      </c>
    </row>
    <row r="10" spans="1:7" x14ac:dyDescent="0.25">
      <c r="A10" t="s">
        <v>338</v>
      </c>
      <c r="B10" t="s">
        <v>339</v>
      </c>
      <c r="C10" t="s">
        <v>340</v>
      </c>
      <c r="G10">
        <v>2</v>
      </c>
    </row>
    <row r="11" spans="1:7" x14ac:dyDescent="0.25">
      <c r="A11" t="s">
        <v>341</v>
      </c>
      <c r="B11" t="s">
        <v>342</v>
      </c>
      <c r="C11" t="s">
        <v>343</v>
      </c>
      <c r="G11">
        <v>47</v>
      </c>
    </row>
    <row r="12" spans="1:7" x14ac:dyDescent="0.25">
      <c r="A12" t="s">
        <v>344</v>
      </c>
      <c r="B12" t="s">
        <v>345</v>
      </c>
      <c r="C12" t="s">
        <v>346</v>
      </c>
      <c r="G12">
        <v>6</v>
      </c>
    </row>
    <row r="13" spans="1:7" x14ac:dyDescent="0.25">
      <c r="A13" t="s">
        <v>347</v>
      </c>
      <c r="B13" t="s">
        <v>348</v>
      </c>
      <c r="C13" t="s">
        <v>349</v>
      </c>
      <c r="G13">
        <v>14</v>
      </c>
    </row>
    <row r="14" spans="1:7" x14ac:dyDescent="0.25">
      <c r="A14" t="s">
        <v>350</v>
      </c>
      <c r="B14" t="s">
        <v>351</v>
      </c>
      <c r="C14" t="s">
        <v>352</v>
      </c>
      <c r="G14">
        <v>45</v>
      </c>
    </row>
    <row r="15" spans="1:7" x14ac:dyDescent="0.25">
      <c r="A15" t="s">
        <v>353</v>
      </c>
      <c r="B15" t="s">
        <v>354</v>
      </c>
      <c r="C15" t="s">
        <v>355</v>
      </c>
      <c r="G15">
        <v>70</v>
      </c>
    </row>
    <row r="16" spans="1:7" x14ac:dyDescent="0.25">
      <c r="A16" t="s">
        <v>356</v>
      </c>
      <c r="B16" t="s">
        <v>357</v>
      </c>
      <c r="C16" t="s">
        <v>358</v>
      </c>
      <c r="G16">
        <v>1</v>
      </c>
    </row>
    <row r="17" spans="1:7" x14ac:dyDescent="0.25">
      <c r="A17" t="s">
        <v>359</v>
      </c>
      <c r="B17" t="s">
        <v>360</v>
      </c>
      <c r="C17" t="s">
        <v>361</v>
      </c>
      <c r="G17">
        <v>57</v>
      </c>
    </row>
    <row r="18" spans="1:7" x14ac:dyDescent="0.25">
      <c r="A18" t="s">
        <v>362</v>
      </c>
      <c r="B18" t="s">
        <v>363</v>
      </c>
      <c r="C18" t="s">
        <v>364</v>
      </c>
      <c r="G18">
        <v>35</v>
      </c>
    </row>
    <row r="19" spans="1:7" x14ac:dyDescent="0.25">
      <c r="A19" t="s">
        <v>365</v>
      </c>
      <c r="B19" t="s">
        <v>366</v>
      </c>
      <c r="C19" t="s">
        <v>367</v>
      </c>
      <c r="G19">
        <v>38</v>
      </c>
    </row>
    <row r="20" spans="1:7" x14ac:dyDescent="0.25">
      <c r="A20" t="s">
        <v>368</v>
      </c>
      <c r="B20" t="s">
        <v>369</v>
      </c>
      <c r="C20" t="s">
        <v>370</v>
      </c>
      <c r="G20">
        <v>60</v>
      </c>
    </row>
    <row r="21" spans="1:7" x14ac:dyDescent="0.25">
      <c r="A21" t="s">
        <v>371</v>
      </c>
      <c r="B21" t="s">
        <v>372</v>
      </c>
      <c r="C21" t="s">
        <v>373</v>
      </c>
      <c r="G21">
        <v>78</v>
      </c>
    </row>
    <row r="22" spans="1:7" x14ac:dyDescent="0.25">
      <c r="A22" t="s">
        <v>374</v>
      </c>
      <c r="B22" t="s">
        <v>375</v>
      </c>
      <c r="C22" t="s">
        <v>376</v>
      </c>
      <c r="G22">
        <v>68</v>
      </c>
    </row>
    <row r="23" spans="1:7" x14ac:dyDescent="0.25">
      <c r="A23" t="s">
        <v>377</v>
      </c>
      <c r="B23" t="s">
        <v>378</v>
      </c>
      <c r="C23" t="s">
        <v>379</v>
      </c>
      <c r="G23">
        <v>79</v>
      </c>
    </row>
    <row r="24" spans="1:7" x14ac:dyDescent="0.25">
      <c r="A24" t="s">
        <v>380</v>
      </c>
      <c r="B24" t="s">
        <v>381</v>
      </c>
      <c r="C24" t="s">
        <v>382</v>
      </c>
      <c r="G24">
        <v>64</v>
      </c>
    </row>
    <row r="25" spans="1:7" x14ac:dyDescent="0.25">
      <c r="A25" t="s">
        <v>383</v>
      </c>
      <c r="B25" t="s">
        <v>384</v>
      </c>
      <c r="C25" t="s">
        <v>385</v>
      </c>
      <c r="G25">
        <v>80</v>
      </c>
    </row>
    <row r="26" spans="1:7" x14ac:dyDescent="0.25">
      <c r="A26" t="s">
        <v>386</v>
      </c>
      <c r="B26" t="s">
        <v>387</v>
      </c>
      <c r="C26" t="s">
        <v>388</v>
      </c>
      <c r="G26">
        <v>76</v>
      </c>
    </row>
    <row r="27" spans="1:7" x14ac:dyDescent="0.25">
      <c r="A27" t="s">
        <v>389</v>
      </c>
      <c r="B27" t="s">
        <v>390</v>
      </c>
      <c r="C27" t="s">
        <v>391</v>
      </c>
      <c r="G27">
        <v>72</v>
      </c>
    </row>
    <row r="28" spans="1:7" x14ac:dyDescent="0.25">
      <c r="A28" t="s">
        <v>392</v>
      </c>
      <c r="B28" t="s">
        <v>393</v>
      </c>
      <c r="C28" t="s">
        <v>394</v>
      </c>
      <c r="G28">
        <v>77</v>
      </c>
    </row>
    <row r="29" spans="1:7" x14ac:dyDescent="0.25">
      <c r="A29" t="s">
        <v>395</v>
      </c>
      <c r="B29" t="s">
        <v>396</v>
      </c>
      <c r="C29" t="s">
        <v>397</v>
      </c>
      <c r="G29">
        <v>54</v>
      </c>
    </row>
    <row r="30" spans="1:7" x14ac:dyDescent="0.25">
      <c r="A30" t="s">
        <v>398</v>
      </c>
      <c r="B30" t="s">
        <v>399</v>
      </c>
      <c r="C30" t="s">
        <v>400</v>
      </c>
      <c r="G30">
        <v>52</v>
      </c>
    </row>
    <row r="31" spans="1:7" x14ac:dyDescent="0.25">
      <c r="A31" t="s">
        <v>401</v>
      </c>
      <c r="B31" t="s">
        <v>402</v>
      </c>
      <c r="C31" t="s">
        <v>403</v>
      </c>
      <c r="G31">
        <v>65</v>
      </c>
    </row>
    <row r="32" spans="1:7" x14ac:dyDescent="0.25">
      <c r="A32" t="s">
        <v>404</v>
      </c>
      <c r="B32" t="s">
        <v>405</v>
      </c>
      <c r="C32" t="s">
        <v>406</v>
      </c>
      <c r="G32">
        <v>51</v>
      </c>
    </row>
    <row r="33" spans="1:7" x14ac:dyDescent="0.25">
      <c r="A33" t="s">
        <v>407</v>
      </c>
      <c r="B33" t="s">
        <v>408</v>
      </c>
      <c r="C33" t="s">
        <v>409</v>
      </c>
      <c r="G33">
        <v>58</v>
      </c>
    </row>
    <row r="34" spans="1:7" x14ac:dyDescent="0.25">
      <c r="A34" t="s">
        <v>410</v>
      </c>
      <c r="B34" t="s">
        <v>411</v>
      </c>
      <c r="C34" t="s">
        <v>412</v>
      </c>
      <c r="G34">
        <v>13</v>
      </c>
    </row>
    <row r="35" spans="1:7" x14ac:dyDescent="0.25">
      <c r="A35" t="s">
        <v>312</v>
      </c>
      <c r="B35" t="s">
        <v>413</v>
      </c>
      <c r="C35" t="s">
        <v>414</v>
      </c>
      <c r="G35">
        <v>8</v>
      </c>
    </row>
    <row r="36" spans="1:7" x14ac:dyDescent="0.25">
      <c r="A36" t="s">
        <v>310</v>
      </c>
      <c r="B36" t="s">
        <v>415</v>
      </c>
      <c r="C36" t="s">
        <v>416</v>
      </c>
      <c r="G36">
        <v>26</v>
      </c>
    </row>
    <row r="37" spans="1:7" x14ac:dyDescent="0.25">
      <c r="A37" t="s">
        <v>311</v>
      </c>
      <c r="B37" t="s">
        <v>417</v>
      </c>
      <c r="C37" t="s">
        <v>418</v>
      </c>
      <c r="G37">
        <v>25</v>
      </c>
    </row>
    <row r="38" spans="1:7" x14ac:dyDescent="0.25">
      <c r="A38" t="s">
        <v>292</v>
      </c>
      <c r="B38" t="s">
        <v>419</v>
      </c>
      <c r="C38" t="s">
        <v>420</v>
      </c>
      <c r="G38">
        <v>20</v>
      </c>
    </row>
    <row r="39" spans="1:7" x14ac:dyDescent="0.25">
      <c r="A39" t="s">
        <v>212</v>
      </c>
      <c r="B39" t="s">
        <v>421</v>
      </c>
      <c r="C39" t="s">
        <v>422</v>
      </c>
      <c r="G39">
        <v>40</v>
      </c>
    </row>
    <row r="40" spans="1:7" x14ac:dyDescent="0.25">
      <c r="A40" t="s">
        <v>213</v>
      </c>
      <c r="B40" t="s">
        <v>423</v>
      </c>
      <c r="C40" t="s">
        <v>424</v>
      </c>
      <c r="G40">
        <v>11</v>
      </c>
    </row>
    <row r="41" spans="1:7" x14ac:dyDescent="0.25">
      <c r="A41" t="s">
        <v>214</v>
      </c>
      <c r="B41" t="s">
        <v>425</v>
      </c>
      <c r="C41" t="s">
        <v>426</v>
      </c>
      <c r="G41">
        <v>67</v>
      </c>
    </row>
    <row r="42" spans="1:7" x14ac:dyDescent="0.25">
      <c r="A42" t="s">
        <v>215</v>
      </c>
      <c r="B42" t="s">
        <v>427</v>
      </c>
      <c r="C42" t="s">
        <v>428</v>
      </c>
      <c r="G42">
        <v>16</v>
      </c>
    </row>
    <row r="43" spans="1:7" x14ac:dyDescent="0.25">
      <c r="A43" t="s">
        <v>216</v>
      </c>
      <c r="B43" t="s">
        <v>429</v>
      </c>
      <c r="C43" t="s">
        <v>430</v>
      </c>
      <c r="G43">
        <v>50</v>
      </c>
    </row>
    <row r="44" spans="1:7" x14ac:dyDescent="0.25">
      <c r="A44" t="s">
        <v>174</v>
      </c>
      <c r="B44" t="s">
        <v>431</v>
      </c>
      <c r="C44" t="s">
        <v>432</v>
      </c>
      <c r="G44">
        <v>32</v>
      </c>
    </row>
    <row r="45" spans="1:7" x14ac:dyDescent="0.25">
      <c r="A45" t="s">
        <v>175</v>
      </c>
      <c r="B45" t="s">
        <v>433</v>
      </c>
      <c r="C45" t="s">
        <v>434</v>
      </c>
      <c r="G45">
        <v>59</v>
      </c>
    </row>
    <row r="46" spans="1:7" x14ac:dyDescent="0.25">
      <c r="A46" t="s">
        <v>176</v>
      </c>
      <c r="B46" t="s">
        <v>435</v>
      </c>
      <c r="C46" t="s">
        <v>436</v>
      </c>
      <c r="G46">
        <v>42</v>
      </c>
    </row>
    <row r="47" spans="1:7" x14ac:dyDescent="0.25">
      <c r="A47" t="s">
        <v>177</v>
      </c>
      <c r="B47" t="s">
        <v>437</v>
      </c>
      <c r="C47" t="s">
        <v>438</v>
      </c>
      <c r="G47">
        <v>33</v>
      </c>
    </row>
    <row r="48" spans="1:7" x14ac:dyDescent="0.25">
      <c r="A48" t="s">
        <v>178</v>
      </c>
      <c r="B48" t="s">
        <v>439</v>
      </c>
      <c r="C48" t="s">
        <v>440</v>
      </c>
      <c r="G48">
        <v>62</v>
      </c>
    </row>
    <row r="49" spans="1:7" x14ac:dyDescent="0.25">
      <c r="A49" t="s">
        <v>179</v>
      </c>
      <c r="B49" t="s">
        <v>441</v>
      </c>
      <c r="C49" t="s">
        <v>442</v>
      </c>
      <c r="G49">
        <v>27</v>
      </c>
    </row>
    <row r="50" spans="1:7" x14ac:dyDescent="0.25">
      <c r="A50" t="s">
        <v>180</v>
      </c>
      <c r="B50" t="s">
        <v>443</v>
      </c>
      <c r="C50" t="s">
        <v>444</v>
      </c>
      <c r="G50">
        <v>48</v>
      </c>
    </row>
    <row r="51" spans="1:7" x14ac:dyDescent="0.25">
      <c r="A51" t="s">
        <v>181</v>
      </c>
      <c r="B51" t="s">
        <v>445</v>
      </c>
      <c r="C51" t="s">
        <v>446</v>
      </c>
      <c r="G51">
        <v>7</v>
      </c>
    </row>
    <row r="52" spans="1:7" x14ac:dyDescent="0.25">
      <c r="A52" t="s">
        <v>182</v>
      </c>
      <c r="B52" t="s">
        <v>447</v>
      </c>
      <c r="C52" t="s">
        <v>448</v>
      </c>
      <c r="G52">
        <v>37</v>
      </c>
    </row>
    <row r="53" spans="1:7" x14ac:dyDescent="0.25">
      <c r="A53" t="s">
        <v>183</v>
      </c>
      <c r="B53" t="s">
        <v>449</v>
      </c>
      <c r="C53" t="s">
        <v>450</v>
      </c>
      <c r="G53">
        <v>15</v>
      </c>
    </row>
    <row r="54" spans="1:7" x14ac:dyDescent="0.25">
      <c r="A54" t="s">
        <v>184</v>
      </c>
      <c r="B54" t="s">
        <v>451</v>
      </c>
      <c r="C54" t="s">
        <v>452</v>
      </c>
      <c r="G54">
        <v>34</v>
      </c>
    </row>
    <row r="55" spans="1:7" x14ac:dyDescent="0.25">
      <c r="A55" t="s">
        <v>185</v>
      </c>
      <c r="B55" t="s">
        <v>453</v>
      </c>
      <c r="C55" t="s">
        <v>454</v>
      </c>
      <c r="G55">
        <v>19</v>
      </c>
    </row>
    <row r="56" spans="1:7" x14ac:dyDescent="0.25">
      <c r="A56" t="s">
        <v>186</v>
      </c>
      <c r="B56" t="s">
        <v>455</v>
      </c>
      <c r="C56" t="s">
        <v>456</v>
      </c>
      <c r="G56">
        <v>29</v>
      </c>
    </row>
    <row r="57" spans="1:7" x14ac:dyDescent="0.25">
      <c r="A57" t="s">
        <v>187</v>
      </c>
      <c r="B57" t="s">
        <v>457</v>
      </c>
      <c r="C57" t="s">
        <v>458</v>
      </c>
      <c r="G57">
        <v>73</v>
      </c>
    </row>
    <row r="58" spans="1:7" x14ac:dyDescent="0.25">
      <c r="A58" t="s">
        <v>188</v>
      </c>
      <c r="B58" t="s">
        <v>459</v>
      </c>
      <c r="C58" t="s">
        <v>460</v>
      </c>
      <c r="G58">
        <v>22</v>
      </c>
    </row>
    <row r="59" spans="1:7" x14ac:dyDescent="0.25">
      <c r="A59" t="s">
        <v>189</v>
      </c>
      <c r="B59" t="s">
        <v>461</v>
      </c>
      <c r="C59" t="s">
        <v>462</v>
      </c>
      <c r="G59">
        <v>36</v>
      </c>
    </row>
    <row r="60" spans="1:7" x14ac:dyDescent="0.25">
      <c r="A60" t="s">
        <v>190</v>
      </c>
      <c r="B60" t="s">
        <v>463</v>
      </c>
      <c r="C60" t="s">
        <v>464</v>
      </c>
      <c r="G60">
        <v>39</v>
      </c>
    </row>
    <row r="61" spans="1:7" x14ac:dyDescent="0.25">
      <c r="A61" t="s">
        <v>191</v>
      </c>
      <c r="B61" t="s">
        <v>465</v>
      </c>
      <c r="C61" t="s">
        <v>466</v>
      </c>
      <c r="G61">
        <v>30</v>
      </c>
    </row>
    <row r="62" spans="1:7" x14ac:dyDescent="0.25">
      <c r="A62" t="s">
        <v>192</v>
      </c>
      <c r="B62" t="s">
        <v>467</v>
      </c>
      <c r="C62" t="s">
        <v>468</v>
      </c>
      <c r="G62">
        <v>17</v>
      </c>
    </row>
    <row r="63" spans="1:7" x14ac:dyDescent="0.25">
      <c r="A63" t="s">
        <v>193</v>
      </c>
      <c r="B63" t="s">
        <v>469</v>
      </c>
      <c r="C63" t="s">
        <v>470</v>
      </c>
      <c r="G63">
        <v>18</v>
      </c>
    </row>
    <row r="64" spans="1:7" x14ac:dyDescent="0.25">
      <c r="A64" t="s">
        <v>194</v>
      </c>
      <c r="B64" t="s">
        <v>471</v>
      </c>
      <c r="C64" t="s">
        <v>472</v>
      </c>
      <c r="G64">
        <v>23</v>
      </c>
    </row>
    <row r="65" spans="1:7" x14ac:dyDescent="0.25">
      <c r="A65" t="s">
        <v>195</v>
      </c>
      <c r="B65" t="s">
        <v>473</v>
      </c>
      <c r="C65" t="s">
        <v>474</v>
      </c>
      <c r="G65">
        <v>69</v>
      </c>
    </row>
    <row r="66" spans="1:7" x14ac:dyDescent="0.25">
      <c r="A66" t="s">
        <v>196</v>
      </c>
      <c r="B66" t="s">
        <v>475</v>
      </c>
      <c r="C66" t="s">
        <v>476</v>
      </c>
      <c r="G66">
        <v>49</v>
      </c>
    </row>
    <row r="67" spans="1:7" x14ac:dyDescent="0.25">
      <c r="A67" t="s">
        <v>197</v>
      </c>
      <c r="B67" t="s">
        <v>477</v>
      </c>
      <c r="C67" t="s">
        <v>478</v>
      </c>
      <c r="G67">
        <v>71</v>
      </c>
    </row>
    <row r="68" spans="1:7" x14ac:dyDescent="0.25">
      <c r="A68" t="s">
        <v>198</v>
      </c>
      <c r="B68" t="s">
        <v>479</v>
      </c>
      <c r="C68" t="s">
        <v>480</v>
      </c>
      <c r="G68">
        <v>53</v>
      </c>
    </row>
    <row r="69" spans="1:7" x14ac:dyDescent="0.25">
      <c r="A69" t="s">
        <v>199</v>
      </c>
      <c r="B69" t="s">
        <v>481</v>
      </c>
      <c r="C69" t="s">
        <v>482</v>
      </c>
      <c r="G69">
        <v>75</v>
      </c>
    </row>
    <row r="70" spans="1:7" x14ac:dyDescent="0.25">
      <c r="A70" t="s">
        <v>200</v>
      </c>
      <c r="B70" t="s">
        <v>483</v>
      </c>
      <c r="C70" t="s">
        <v>484</v>
      </c>
      <c r="G70">
        <v>31</v>
      </c>
    </row>
    <row r="71" spans="1:7" x14ac:dyDescent="0.25">
      <c r="A71" t="s">
        <v>201</v>
      </c>
      <c r="B71" t="s">
        <v>485</v>
      </c>
      <c r="C71" t="s">
        <v>486</v>
      </c>
      <c r="G71">
        <v>3</v>
      </c>
    </row>
    <row r="72" spans="1:7" x14ac:dyDescent="0.25">
      <c r="A72" t="s">
        <v>230</v>
      </c>
      <c r="B72" t="s">
        <v>487</v>
      </c>
      <c r="C72" t="s">
        <v>488</v>
      </c>
      <c r="G72">
        <v>24</v>
      </c>
    </row>
    <row r="73" spans="1:7" x14ac:dyDescent="0.25">
      <c r="A73" t="s">
        <v>231</v>
      </c>
      <c r="B73" t="s">
        <v>489</v>
      </c>
      <c r="C73" t="s">
        <v>490</v>
      </c>
      <c r="G73">
        <v>4</v>
      </c>
    </row>
    <row r="74" spans="1:7" x14ac:dyDescent="0.25">
      <c r="A74" t="s">
        <v>232</v>
      </c>
      <c r="B74" t="s">
        <v>491</v>
      </c>
      <c r="C74" t="s">
        <v>492</v>
      </c>
      <c r="G74">
        <v>10</v>
      </c>
    </row>
    <row r="75" spans="1:7" x14ac:dyDescent="0.25">
      <c r="A75" t="s">
        <v>233</v>
      </c>
      <c r="B75" t="s">
        <v>493</v>
      </c>
      <c r="C75" t="s">
        <v>494</v>
      </c>
      <c r="G75">
        <v>56</v>
      </c>
    </row>
    <row r="76" spans="1:7" x14ac:dyDescent="0.25">
      <c r="A76" t="s">
        <v>234</v>
      </c>
      <c r="B76" t="s">
        <v>495</v>
      </c>
      <c r="C76" t="s">
        <v>496</v>
      </c>
      <c r="G76">
        <v>74</v>
      </c>
    </row>
    <row r="77" spans="1:7" x14ac:dyDescent="0.25">
      <c r="A77" t="s">
        <v>235</v>
      </c>
      <c r="B77" t="s">
        <v>309</v>
      </c>
      <c r="C77" t="s">
        <v>497</v>
      </c>
      <c r="G77">
        <v>46</v>
      </c>
    </row>
    <row r="78" spans="1:7" x14ac:dyDescent="0.25">
      <c r="A78" t="s">
        <v>236</v>
      </c>
      <c r="B78" t="s">
        <v>498</v>
      </c>
      <c r="C78" t="s">
        <v>499</v>
      </c>
      <c r="G78">
        <v>9</v>
      </c>
    </row>
    <row r="79" spans="1:7" x14ac:dyDescent="0.25">
      <c r="A79" t="s">
        <v>237</v>
      </c>
      <c r="B79" t="s">
        <v>500</v>
      </c>
      <c r="C79" t="s">
        <v>501</v>
      </c>
      <c r="G79">
        <v>63</v>
      </c>
    </row>
    <row r="80" spans="1:7" x14ac:dyDescent="0.25">
      <c r="A80" t="s">
        <v>238</v>
      </c>
      <c r="B80" t="s">
        <v>502</v>
      </c>
      <c r="C80" t="s">
        <v>502</v>
      </c>
      <c r="G80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01.kolo prezentácia</vt:lpstr>
      <vt:lpstr>01.kolo výsledky </vt:lpstr>
      <vt:lpstr>01.kolo stopky</vt:lpstr>
      <vt:lpstr>DATA_KAT</vt:lpstr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2014-02-23T17:15:40Z</dcterms:modified>
</cp:coreProperties>
</file>