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115" windowHeight="6525" activeTab="1"/>
  </bookViews>
  <sheets>
    <sheet name="06.kolo prezentácia" sheetId="5" r:id="rId1"/>
    <sheet name="06.kolo výsledky " sheetId="6" r:id="rId2"/>
    <sheet name="06.kolo stopky" sheetId="10" r:id="rId3"/>
    <sheet name="prezentačná listina" sheetId="8" r:id="rId4"/>
  </sheets>
  <definedNames>
    <definedName name="_xlnm._FilterDatabase" localSheetId="0" hidden="1">'06.kolo prezentácia'!$A$2:$I$2</definedName>
    <definedName name="_xlnm._FilterDatabase" localSheetId="2" hidden="1">'06.kolo stopky'!$A$1:$I$1</definedName>
    <definedName name="_xlnm._FilterDatabase" localSheetId="1" hidden="1">'06.kolo výsledky '!$A$2:$V$50</definedName>
    <definedName name="_xlnm._FilterDatabase" localSheetId="3" hidden="1">'prezentačná listina'!$A$2:$H$2</definedName>
    <definedName name="Klub" localSheetId="2">#REF!</definedName>
    <definedName name="Klub">#REF!</definedName>
    <definedName name="Meno" localSheetId="2">#REF!</definedName>
    <definedName name="Meno">#REF!</definedName>
    <definedName name="_xlnm.Print_Area" localSheetId="3">'prezentačná listina'!$A$1:$G$52</definedName>
    <definedName name="Priezvisko" localSheetId="2">#REF!</definedName>
    <definedName name="Priezvisko">#REF!</definedName>
  </definedNames>
  <calcPr calcId="152511"/>
</workbook>
</file>

<file path=xl/calcChain.xml><?xml version="1.0" encoding="utf-8"?>
<calcChain xmlns="http://schemas.openxmlformats.org/spreadsheetml/2006/main">
  <c r="D4" i="6" l="1"/>
  <c r="E4" i="6"/>
  <c r="F4" i="6"/>
  <c r="G4" i="6"/>
  <c r="D5" i="6"/>
  <c r="E5" i="6"/>
  <c r="F5" i="6"/>
  <c r="G5" i="6"/>
  <c r="D6" i="6"/>
  <c r="E6" i="6"/>
  <c r="F6" i="6"/>
  <c r="G6" i="6"/>
  <c r="D7" i="6"/>
  <c r="E7" i="6"/>
  <c r="F7" i="6"/>
  <c r="G7" i="6"/>
  <c r="D8" i="6"/>
  <c r="E8" i="6"/>
  <c r="F8" i="6"/>
  <c r="G8" i="6"/>
  <c r="D9" i="6"/>
  <c r="E9" i="6"/>
  <c r="F9" i="6"/>
  <c r="G9" i="6"/>
  <c r="D10" i="6"/>
  <c r="E10" i="6"/>
  <c r="F10" i="6"/>
  <c r="G10" i="6"/>
  <c r="D11" i="6"/>
  <c r="E11" i="6"/>
  <c r="F11" i="6"/>
  <c r="G11" i="6"/>
  <c r="D12" i="6"/>
  <c r="E12" i="6"/>
  <c r="F12" i="6"/>
  <c r="G12" i="6"/>
  <c r="D13" i="6"/>
  <c r="E13" i="6"/>
  <c r="F13" i="6"/>
  <c r="G13" i="6"/>
  <c r="H13" i="6"/>
  <c r="D14" i="6"/>
  <c r="E14" i="6"/>
  <c r="F14" i="6"/>
  <c r="G14" i="6"/>
  <c r="D15" i="6"/>
  <c r="E15" i="6"/>
  <c r="F15" i="6"/>
  <c r="G15" i="6"/>
  <c r="D16" i="6"/>
  <c r="E16" i="6"/>
  <c r="F16" i="6"/>
  <c r="G16" i="6"/>
  <c r="D17" i="6"/>
  <c r="E17" i="6"/>
  <c r="F17" i="6"/>
  <c r="G17" i="6"/>
  <c r="D18" i="6"/>
  <c r="E18" i="6"/>
  <c r="F18" i="6"/>
  <c r="G18" i="6"/>
  <c r="D19" i="6"/>
  <c r="E19" i="6"/>
  <c r="F19" i="6"/>
  <c r="G19" i="6"/>
  <c r="D20" i="6"/>
  <c r="E20" i="6"/>
  <c r="F20" i="6"/>
  <c r="G20" i="6"/>
  <c r="D21" i="6"/>
  <c r="E21" i="6"/>
  <c r="F21" i="6"/>
  <c r="G21" i="6"/>
  <c r="D22" i="6"/>
  <c r="E22" i="6"/>
  <c r="F22" i="6"/>
  <c r="G22" i="6"/>
  <c r="D23" i="6"/>
  <c r="E23" i="6"/>
  <c r="F23" i="6"/>
  <c r="G23" i="6"/>
  <c r="H23" i="6"/>
  <c r="D24" i="6"/>
  <c r="E24" i="6"/>
  <c r="F24" i="6"/>
  <c r="G24" i="6"/>
  <c r="D25" i="6"/>
  <c r="E25" i="6"/>
  <c r="F25" i="6"/>
  <c r="G25" i="6"/>
  <c r="D26" i="6"/>
  <c r="E26" i="6"/>
  <c r="F26" i="6"/>
  <c r="G26" i="6"/>
  <c r="H26" i="6"/>
  <c r="D27" i="6"/>
  <c r="E27" i="6"/>
  <c r="F27" i="6"/>
  <c r="G27" i="6"/>
  <c r="D28" i="6"/>
  <c r="E28" i="6"/>
  <c r="F28" i="6"/>
  <c r="G28" i="6"/>
  <c r="D29" i="6"/>
  <c r="E29" i="6"/>
  <c r="F29" i="6"/>
  <c r="G29" i="6"/>
  <c r="D30" i="6"/>
  <c r="E30" i="6"/>
  <c r="F30" i="6"/>
  <c r="G30" i="6"/>
  <c r="D31" i="6"/>
  <c r="E31" i="6"/>
  <c r="F31" i="6"/>
  <c r="G31" i="6"/>
  <c r="D32" i="6"/>
  <c r="E32" i="6"/>
  <c r="F32" i="6"/>
  <c r="G32" i="6"/>
  <c r="D33" i="6"/>
  <c r="E33" i="6"/>
  <c r="F33" i="6"/>
  <c r="G33" i="6"/>
  <c r="D34" i="6"/>
  <c r="E34" i="6"/>
  <c r="F34" i="6"/>
  <c r="G34" i="6"/>
  <c r="D35" i="6"/>
  <c r="E35" i="6"/>
  <c r="F35" i="6"/>
  <c r="G35" i="6"/>
  <c r="H35" i="6"/>
  <c r="D36" i="6"/>
  <c r="E36" i="6"/>
  <c r="F36" i="6"/>
  <c r="G36" i="6"/>
  <c r="D37" i="6"/>
  <c r="E37" i="6"/>
  <c r="F37" i="6"/>
  <c r="G37" i="6"/>
  <c r="D38" i="6"/>
  <c r="E38" i="6"/>
  <c r="F38" i="6"/>
  <c r="G38" i="6"/>
  <c r="D39" i="6"/>
  <c r="E39" i="6"/>
  <c r="F39" i="6"/>
  <c r="G39" i="6"/>
  <c r="D40" i="6"/>
  <c r="E40" i="6"/>
  <c r="F40" i="6"/>
  <c r="G40" i="6"/>
  <c r="D41" i="6"/>
  <c r="E41" i="6"/>
  <c r="F41" i="6"/>
  <c r="G41" i="6"/>
  <c r="H41" i="6"/>
  <c r="D42" i="6"/>
  <c r="E42" i="6"/>
  <c r="F42" i="6"/>
  <c r="G42" i="6"/>
  <c r="D43" i="6"/>
  <c r="E43" i="6"/>
  <c r="F43" i="6"/>
  <c r="G43" i="6"/>
  <c r="D44" i="6"/>
  <c r="E44" i="6"/>
  <c r="F44" i="6"/>
  <c r="G44" i="6"/>
  <c r="D45" i="6"/>
  <c r="E45" i="6"/>
  <c r="F45" i="6"/>
  <c r="G45" i="6"/>
  <c r="D46" i="6"/>
  <c r="E46" i="6"/>
  <c r="F46" i="6"/>
  <c r="G46" i="6"/>
  <c r="D47" i="6"/>
  <c r="E47" i="6"/>
  <c r="F47" i="6"/>
  <c r="G47" i="6"/>
  <c r="D48" i="6"/>
  <c r="E48" i="6"/>
  <c r="F48" i="6"/>
  <c r="G48" i="6"/>
  <c r="H48" i="6"/>
  <c r="D49" i="6"/>
  <c r="E49" i="6"/>
  <c r="F49" i="6"/>
  <c r="G49" i="6"/>
  <c r="H49" i="6"/>
  <c r="D50" i="6"/>
  <c r="E50" i="6"/>
  <c r="F50" i="6"/>
  <c r="G50" i="6"/>
  <c r="H50" i="6"/>
  <c r="G3" i="6"/>
  <c r="F3" i="6"/>
  <c r="E3" i="6"/>
  <c r="D3" i="6"/>
  <c r="F83" i="5"/>
  <c r="H36" i="6" s="1"/>
  <c r="J46" i="6"/>
  <c r="K46" i="6"/>
  <c r="V46" i="6"/>
  <c r="J47" i="6"/>
  <c r="K47" i="6"/>
  <c r="V47" i="6"/>
  <c r="J48" i="6"/>
  <c r="K48" i="6"/>
  <c r="V48" i="6"/>
  <c r="J49" i="6"/>
  <c r="K49" i="6"/>
  <c r="V49" i="6"/>
  <c r="J50" i="6"/>
  <c r="K50" i="6"/>
  <c r="V50" i="6"/>
  <c r="F70" i="5"/>
  <c r="H32" i="6" s="1"/>
  <c r="F77" i="5"/>
  <c r="H45" i="6" s="1"/>
  <c r="F29" i="5"/>
  <c r="H28" i="6" s="1"/>
  <c r="F14" i="5"/>
  <c r="H8" i="6" s="1"/>
  <c r="F33" i="5"/>
  <c r="H25" i="6" s="1"/>
  <c r="F54" i="5"/>
  <c r="H14" i="6" s="1"/>
  <c r="F12" i="5"/>
  <c r="F50" i="5" l="1"/>
  <c r="H38" i="6" s="1"/>
  <c r="J9" i="6"/>
  <c r="K9" i="6"/>
  <c r="V9" i="6"/>
  <c r="J33" i="6"/>
  <c r="K33" i="6"/>
  <c r="V33" i="6"/>
  <c r="J20" i="6"/>
  <c r="K20" i="6"/>
  <c r="V20" i="6"/>
  <c r="J34" i="6"/>
  <c r="K34" i="6"/>
  <c r="V34" i="6"/>
  <c r="J38" i="6"/>
  <c r="K38" i="6"/>
  <c r="V38" i="6"/>
  <c r="F62" i="5"/>
  <c r="H42" i="6" s="1"/>
  <c r="F45" i="5"/>
  <c r="F52" i="5"/>
  <c r="F69" i="5"/>
  <c r="H44" i="6" s="1"/>
  <c r="F51" i="5"/>
  <c r="H24" i="6" s="1"/>
  <c r="F10" i="5"/>
  <c r="K3" i="6" l="1"/>
  <c r="K39" i="6"/>
  <c r="K31" i="6"/>
  <c r="K16" i="6"/>
  <c r="K21" i="6"/>
  <c r="K7" i="6"/>
  <c r="K41" i="6"/>
  <c r="K25" i="6"/>
  <c r="K37" i="6"/>
  <c r="K4" i="6"/>
  <c r="K45" i="6"/>
  <c r="K17" i="6"/>
  <c r="K6" i="6"/>
  <c r="K18" i="6"/>
  <c r="K44" i="6"/>
  <c r="K29" i="6"/>
  <c r="K14" i="6"/>
  <c r="K35" i="6"/>
  <c r="K27" i="6"/>
  <c r="K43" i="6"/>
  <c r="K42" i="6"/>
  <c r="K11" i="6"/>
  <c r="K19" i="6"/>
  <c r="K8" i="6"/>
  <c r="K40" i="6"/>
  <c r="K12" i="6"/>
  <c r="K30" i="6"/>
  <c r="K5" i="6"/>
  <c r="K10" i="6"/>
  <c r="K23" i="6"/>
  <c r="K28" i="6"/>
  <c r="K13" i="6"/>
  <c r="K26" i="6"/>
  <c r="K15" i="6"/>
  <c r="K22" i="6"/>
  <c r="K24" i="6"/>
  <c r="K32" i="6"/>
  <c r="K36" i="6"/>
  <c r="J3" i="6"/>
  <c r="J39" i="6"/>
  <c r="J31" i="6"/>
  <c r="J16" i="6"/>
  <c r="J21" i="6"/>
  <c r="J7" i="6"/>
  <c r="J41" i="6"/>
  <c r="J25" i="6"/>
  <c r="J37" i="6"/>
  <c r="J4" i="6"/>
  <c r="J45" i="6"/>
  <c r="J17" i="6"/>
  <c r="J6" i="6"/>
  <c r="J18" i="6"/>
  <c r="J44" i="6"/>
  <c r="J29" i="6"/>
  <c r="J14" i="6"/>
  <c r="J35" i="6"/>
  <c r="J27" i="6"/>
  <c r="J43" i="6"/>
  <c r="J42" i="6"/>
  <c r="J11" i="6"/>
  <c r="J19" i="6"/>
  <c r="J8" i="6"/>
  <c r="J40" i="6"/>
  <c r="J12" i="6"/>
  <c r="J30" i="6"/>
  <c r="J5" i="6"/>
  <c r="J10" i="6"/>
  <c r="J23" i="6"/>
  <c r="J28" i="6"/>
  <c r="J13" i="6"/>
  <c r="J26" i="6"/>
  <c r="J15" i="6"/>
  <c r="J22" i="6"/>
  <c r="J24" i="6"/>
  <c r="J32" i="6"/>
  <c r="J36" i="6"/>
  <c r="F72" i="5" l="1"/>
  <c r="H34" i="6" s="1"/>
  <c r="F49" i="5"/>
  <c r="F19" i="5"/>
  <c r="H19" i="6" s="1"/>
  <c r="F34" i="5"/>
  <c r="F58" i="5"/>
  <c r="H31" i="6" s="1"/>
  <c r="F67" i="5"/>
  <c r="H37" i="6" s="1"/>
  <c r="F73" i="5"/>
  <c r="F9" i="5" l="1"/>
  <c r="F84" i="5"/>
  <c r="F42" i="5"/>
  <c r="F39" i="5"/>
  <c r="H22" i="6" s="1"/>
  <c r="F18" i="5"/>
  <c r="F23" i="5"/>
  <c r="F20" i="5"/>
  <c r="H15" i="6" s="1"/>
  <c r="F30" i="5"/>
  <c r="F47" i="5"/>
  <c r="H17" i="6" s="1"/>
  <c r="F53" i="5"/>
  <c r="F75" i="5"/>
  <c r="H18" i="6" s="1"/>
  <c r="F7" i="5"/>
  <c r="V3" i="6" l="1"/>
  <c r="V42" i="6"/>
  <c r="V10" i="6"/>
  <c r="V27" i="6"/>
  <c r="V43" i="6"/>
  <c r="V14" i="6"/>
  <c r="V18" i="6"/>
  <c r="V26" i="6"/>
  <c r="V45" i="6"/>
  <c r="V31" i="6"/>
  <c r="V15" i="6"/>
  <c r="V6" i="6"/>
  <c r="V16" i="6"/>
  <c r="V17" i="6"/>
  <c r="V29" i="6"/>
  <c r="V5" i="6"/>
  <c r="V35" i="6"/>
  <c r="V8" i="6"/>
  <c r="V25" i="6"/>
  <c r="V23" i="6"/>
  <c r="V12" i="6"/>
  <c r="V36" i="6"/>
  <c r="V13" i="6"/>
  <c r="V24" i="6"/>
  <c r="V28" i="6"/>
  <c r="V32" i="6"/>
  <c r="V11" i="6"/>
  <c r="V4" i="6"/>
  <c r="V37" i="6"/>
  <c r="V21" i="6"/>
  <c r="V7" i="6"/>
  <c r="V41" i="6"/>
  <c r="V40" i="6"/>
  <c r="V30" i="6"/>
  <c r="V22" i="6"/>
  <c r="V39" i="6"/>
  <c r="V19" i="6"/>
  <c r="F63" i="5" l="1"/>
  <c r="H21" i="6" s="1"/>
  <c r="F68" i="5"/>
  <c r="F8" i="5"/>
  <c r="H43" i="6" s="1"/>
  <c r="F55" i="5"/>
  <c r="H30" i="6" s="1"/>
  <c r="F56" i="5"/>
  <c r="H20" i="6" s="1"/>
  <c r="I2" i="5"/>
  <c r="F25" i="5"/>
  <c r="F6" i="5"/>
  <c r="F41" i="5"/>
  <c r="H4" i="6" s="1"/>
  <c r="F11" i="5"/>
  <c r="F74" i="5"/>
  <c r="F66" i="5"/>
  <c r="F80" i="5"/>
  <c r="F13" i="5"/>
  <c r="F79" i="5"/>
  <c r="I3" i="8" l="1"/>
  <c r="F22" i="5" l="1"/>
  <c r="F28" i="5"/>
  <c r="H11" i="6" s="1"/>
  <c r="F17" i="5"/>
  <c r="H33" i="6" s="1"/>
  <c r="F32" i="5"/>
  <c r="H40" i="6" s="1"/>
  <c r="F59" i="5"/>
  <c r="H6" i="6" s="1"/>
  <c r="F57" i="5"/>
  <c r="H12" i="6" s="1"/>
  <c r="F64" i="5"/>
  <c r="H10" i="6" s="1"/>
  <c r="F46" i="5"/>
  <c r="H7" i="6" s="1"/>
  <c r="F60" i="5"/>
  <c r="H3" i="6" s="1"/>
  <c r="F61" i="5"/>
  <c r="H16" i="6" s="1"/>
  <c r="F76" i="5"/>
  <c r="F82" i="5"/>
  <c r="H46" i="6" s="1"/>
  <c r="F35" i="5"/>
  <c r="F3" i="5"/>
  <c r="H39" i="6" s="1"/>
  <c r="F21" i="5"/>
  <c r="H47" i="6" s="1"/>
  <c r="F36" i="5"/>
  <c r="F31" i="5"/>
  <c r="H27" i="6" s="1"/>
  <c r="F38" i="5"/>
  <c r="F24" i="5"/>
  <c r="H9" i="6" s="1"/>
  <c r="F4" i="5"/>
  <c r="H5" i="6" s="1"/>
  <c r="F40" i="5"/>
  <c r="H29" i="6" s="1"/>
</calcChain>
</file>

<file path=xl/sharedStrings.xml><?xml version="1.0" encoding="utf-8"?>
<sst xmlns="http://schemas.openxmlformats.org/spreadsheetml/2006/main" count="469" uniqueCount="359">
  <si>
    <t>štartovné číslo</t>
  </si>
  <si>
    <t>meno</t>
  </si>
  <si>
    <t>priezvisko</t>
  </si>
  <si>
    <t>ročník</t>
  </si>
  <si>
    <t>KAT</t>
  </si>
  <si>
    <t>Dušan</t>
  </si>
  <si>
    <t>Jozef</t>
  </si>
  <si>
    <t>Ján</t>
  </si>
  <si>
    <t>Hrčka</t>
  </si>
  <si>
    <t>Horné Naštice</t>
  </si>
  <si>
    <t>Števica</t>
  </si>
  <si>
    <t>KRB Partizánske</t>
  </si>
  <si>
    <t>Miroslav</t>
  </si>
  <si>
    <t>Podlucký</t>
  </si>
  <si>
    <t>čas v cieli</t>
  </si>
  <si>
    <t>klub/mesto</t>
  </si>
  <si>
    <t>strata na víťaza</t>
  </si>
  <si>
    <t>body 1.kolo</t>
  </si>
  <si>
    <t>body BBL</t>
  </si>
  <si>
    <t>celkové poradie</t>
  </si>
  <si>
    <t>poradie v KAT</t>
  </si>
  <si>
    <t>ŽA</t>
  </si>
  <si>
    <t>body 2.kolo</t>
  </si>
  <si>
    <t>Filip</t>
  </si>
  <si>
    <t>Pokrývka</t>
  </si>
  <si>
    <t>Trenčín</t>
  </si>
  <si>
    <t>Ferdinand</t>
  </si>
  <si>
    <t>Husár</t>
  </si>
  <si>
    <t>Anton</t>
  </si>
  <si>
    <t>Igaz</t>
  </si>
  <si>
    <t>Biskupice</t>
  </si>
  <si>
    <t>Nina</t>
  </si>
  <si>
    <t>Vavrová</t>
  </si>
  <si>
    <t>body 5.kolo</t>
  </si>
  <si>
    <t>body 4.kolo</t>
  </si>
  <si>
    <t>body 3.kolo</t>
  </si>
  <si>
    <t>body 6.kolo</t>
  </si>
  <si>
    <t>body 7.kolo</t>
  </si>
  <si>
    <t>Mária</t>
  </si>
  <si>
    <t>Stanovičová</t>
  </si>
  <si>
    <t>Boris</t>
  </si>
  <si>
    <t>Göndöč</t>
  </si>
  <si>
    <t>Kašička</t>
  </si>
  <si>
    <t>Marián</t>
  </si>
  <si>
    <t>Giertl</t>
  </si>
  <si>
    <t>Kristián</t>
  </si>
  <si>
    <t>Pavol</t>
  </si>
  <si>
    <t>Grňo</t>
  </si>
  <si>
    <t>Brezolupy</t>
  </si>
  <si>
    <t>body 8.kolo</t>
  </si>
  <si>
    <t>poradie</t>
  </si>
  <si>
    <t>Gymnázium BN</t>
  </si>
  <si>
    <t>Michal</t>
  </si>
  <si>
    <t>Kudla</t>
  </si>
  <si>
    <t>Samuel</t>
  </si>
  <si>
    <t>Karas</t>
  </si>
  <si>
    <t>Dubnička</t>
  </si>
  <si>
    <t>Drahomír</t>
  </si>
  <si>
    <t>Čierna Lehota</t>
  </si>
  <si>
    <t>body 9.kolo</t>
  </si>
  <si>
    <t>Adamkovič</t>
  </si>
  <si>
    <t>Stanislav</t>
  </si>
  <si>
    <t>Kobida</t>
  </si>
  <si>
    <t>Andrej</t>
  </si>
  <si>
    <t>Vlček</t>
  </si>
  <si>
    <t>Milan</t>
  </si>
  <si>
    <t>Barbora</t>
  </si>
  <si>
    <t>body 10.kolo</t>
  </si>
  <si>
    <t>Ka t e g ó r i e :</t>
  </si>
  <si>
    <t>Bod o v a n i e :</t>
  </si>
  <si>
    <t>14. - počet účastníkov : 1 bod</t>
  </si>
  <si>
    <t>Muži B ( 1 9 8 3 - 1 9 7 4 )</t>
  </si>
  <si>
    <t>Muži C ( 1 9 7 3 - 1 9 6 4 )</t>
  </si>
  <si>
    <t>Muži D ( 1 9 6 3 - 1 9 5 4 )</t>
  </si>
  <si>
    <t>Muži E ( 1 9 5 3 - s t a r š í )</t>
  </si>
  <si>
    <t>Ženy A ( 1 9 9 8 - 1 9 7 4 )</t>
  </si>
  <si>
    <t>Ženy B ( 1 9 7 3 - s t a r š i e )</t>
  </si>
  <si>
    <t>Muži A ( 1 9 9 8 - 1 9 8 4 )</t>
  </si>
  <si>
    <t>1. miesto : 2 0 b o d o v</t>
  </si>
  <si>
    <t>2. miesto : 1 7 b o d o v</t>
  </si>
  <si>
    <t>3. miesto : 1 4 b o d o v</t>
  </si>
  <si>
    <t>4. miesto : 1 2 b o d o v</t>
  </si>
  <si>
    <t>5. miesto : 1 0 b o d o v</t>
  </si>
  <si>
    <t>6. miesto : 9 b o d o v</t>
  </si>
  <si>
    <t>7. miesto : 8 b o d o v</t>
  </si>
  <si>
    <t>8. miesto : 7 b o d o v</t>
  </si>
  <si>
    <t>9. miesto : 6 b o d o v</t>
  </si>
  <si>
    <t>10. miesto : 5 b o d o v</t>
  </si>
  <si>
    <t>13. miesto : 2 b o d y</t>
  </si>
  <si>
    <t>12. miesto : 3 b o d y</t>
  </si>
  <si>
    <t>11. miesto : 4 b o d y</t>
  </si>
  <si>
    <t>ŽB</t>
  </si>
  <si>
    <t>Čachtice</t>
  </si>
  <si>
    <t>Antal</t>
  </si>
  <si>
    <t>Doskočilová</t>
  </si>
  <si>
    <t>Bánovce nad Bebravou</t>
  </si>
  <si>
    <t>Žitná Radiša</t>
  </si>
  <si>
    <t>Tomáš</t>
  </si>
  <si>
    <t>Makiš</t>
  </si>
  <si>
    <t>Partizánske</t>
  </si>
  <si>
    <t>Pšenek</t>
  </si>
  <si>
    <t>Ivan</t>
  </si>
  <si>
    <t>Dubnica nad Váhom</t>
  </si>
  <si>
    <t>Emília</t>
  </si>
  <si>
    <t>Pšeneková</t>
  </si>
  <si>
    <t>test vzorca</t>
  </si>
  <si>
    <r>
      <rPr>
        <b/>
        <sz val="10"/>
        <color rgb="FFFF0000"/>
        <rFont val="Calibri"/>
        <family val="2"/>
        <charset val="238"/>
        <scheme val="minor"/>
      </rPr>
      <t>B</t>
    </r>
    <r>
      <rPr>
        <b/>
        <sz val="10"/>
        <rFont val="Calibri"/>
        <family val="2"/>
        <charset val="238"/>
        <scheme val="minor"/>
      </rPr>
      <t xml:space="preserve">ánovská </t>
    </r>
    <r>
      <rPr>
        <b/>
        <sz val="10"/>
        <color rgb="FFFF0000"/>
        <rFont val="Calibri"/>
        <family val="2"/>
        <charset val="238"/>
        <scheme val="minor"/>
      </rPr>
      <t>B</t>
    </r>
    <r>
      <rPr>
        <b/>
        <sz val="10"/>
        <rFont val="Calibri"/>
        <family val="2"/>
        <charset val="238"/>
        <scheme val="minor"/>
      </rPr>
      <t xml:space="preserve">ežecká </t>
    </r>
    <r>
      <rPr>
        <b/>
        <sz val="10"/>
        <color rgb="FFFF0000"/>
        <rFont val="Calibri"/>
        <family val="2"/>
        <charset val="238"/>
        <scheme val="minor"/>
      </rPr>
      <t>L</t>
    </r>
    <r>
      <rPr>
        <b/>
        <sz val="10"/>
        <rFont val="Calibri"/>
        <family val="2"/>
        <charset val="238"/>
        <scheme val="minor"/>
      </rPr>
      <t>iga</t>
    </r>
    <r>
      <rPr>
        <b/>
        <sz val="10"/>
        <color rgb="FFFF0000"/>
        <rFont val="Calibri"/>
        <family val="2"/>
        <charset val="238"/>
        <scheme val="minor"/>
      </rPr>
      <t xml:space="preserve"> 02.kolo</t>
    </r>
    <r>
      <rPr>
        <b/>
        <sz val="10"/>
        <rFont val="Calibri"/>
        <family val="2"/>
        <charset val="238"/>
        <scheme val="minor"/>
      </rPr>
      <t>, 24.02.2013, 6000 m, Bánovce n. B. - kúpalisko "Pažiť"</t>
    </r>
  </si>
  <si>
    <t>Vančo</t>
  </si>
  <si>
    <t>Jakub</t>
  </si>
  <si>
    <t>CK aluplast TEAM</t>
  </si>
  <si>
    <t>Marčeková</t>
  </si>
  <si>
    <t>Silvia</t>
  </si>
  <si>
    <t>Omšenie</t>
  </si>
  <si>
    <t>Červenka</t>
  </si>
  <si>
    <t>Štefan</t>
  </si>
  <si>
    <t>Varga</t>
  </si>
  <si>
    <t>Patrik</t>
  </si>
  <si>
    <t>Dvorec</t>
  </si>
  <si>
    <t>Vaclaviaková</t>
  </si>
  <si>
    <t>Prievidza</t>
  </si>
  <si>
    <t>Ryban</t>
  </si>
  <si>
    <t>Adrián</t>
  </si>
  <si>
    <t>Šípka</t>
  </si>
  <si>
    <t>Dávid</t>
  </si>
  <si>
    <t>Uhrovec</t>
  </si>
  <si>
    <t>Radovan</t>
  </si>
  <si>
    <t>Bolfa</t>
  </si>
  <si>
    <t>via LS</t>
  </si>
  <si>
    <t>Hluchová</t>
  </si>
  <si>
    <t>Henrieta</t>
  </si>
  <si>
    <t>Prusy</t>
  </si>
  <si>
    <t>Oprchal</t>
  </si>
  <si>
    <t>Kundala</t>
  </si>
  <si>
    <t>Veľké Bielice</t>
  </si>
  <si>
    <t>Bauer</t>
  </si>
  <si>
    <t>Ostratice</t>
  </si>
  <si>
    <t>Gunda</t>
  </si>
  <si>
    <t>Kanianka</t>
  </si>
  <si>
    <t>Peter</t>
  </si>
  <si>
    <t>Minarovič</t>
  </si>
  <si>
    <t>Podpera</t>
  </si>
  <si>
    <t>Milada</t>
  </si>
  <si>
    <t>Bitarovský</t>
  </si>
  <si>
    <t>Kristína</t>
  </si>
  <si>
    <t>Lapinová</t>
  </si>
  <si>
    <t>Sládeček</t>
  </si>
  <si>
    <t>Benjamín</t>
  </si>
  <si>
    <t>Marek</t>
  </si>
  <si>
    <t>Pšenák</t>
  </si>
  <si>
    <t>ᴓ čas na 1000m</t>
  </si>
  <si>
    <t>* vlož hodnoty zo súboru "vysledky 01,kolo,txt"</t>
  </si>
  <si>
    <t>Benko</t>
  </si>
  <si>
    <t>Zemianske Kostoľany</t>
  </si>
  <si>
    <t>Martin</t>
  </si>
  <si>
    <t>Juraj</t>
  </si>
  <si>
    <t>Lipárová</t>
  </si>
  <si>
    <t>Svetlana</t>
  </si>
  <si>
    <t>TRIAN SK</t>
  </si>
  <si>
    <t>Kluvánková</t>
  </si>
  <si>
    <t>Mihalička</t>
  </si>
  <si>
    <t>Makový</t>
  </si>
  <si>
    <t>Hupka</t>
  </si>
  <si>
    <t>Timotej</t>
  </si>
  <si>
    <t>AŠK Slavia Trnava</t>
  </si>
  <si>
    <t>Branislav</t>
  </si>
  <si>
    <t>Filo</t>
  </si>
  <si>
    <t>Rybany</t>
  </si>
  <si>
    <t>Radoslav</t>
  </si>
  <si>
    <t>Gráč</t>
  </si>
  <si>
    <t>Duchyňa</t>
  </si>
  <si>
    <t>Žabokreky n. Nitrou</t>
  </si>
  <si>
    <t>Korec</t>
  </si>
  <si>
    <t>Kuruc</t>
  </si>
  <si>
    <t>Chocholná</t>
  </si>
  <si>
    <t>Žatko</t>
  </si>
  <si>
    <t>ATLANTICA SportAction BN</t>
  </si>
  <si>
    <t>Szabo</t>
  </si>
  <si>
    <t>Trenčianska Teplá</t>
  </si>
  <si>
    <t>Norbert</t>
  </si>
  <si>
    <t>Schmikal</t>
  </si>
  <si>
    <t>Podlužany</t>
  </si>
  <si>
    <t>Javorský</t>
  </si>
  <si>
    <t>Ďuračka</t>
  </si>
  <si>
    <t>Sokol Šišov</t>
  </si>
  <si>
    <t>Ladislav</t>
  </si>
  <si>
    <t>Mariš</t>
  </si>
  <si>
    <t>OSTRIX Bánovce nad Bebr.</t>
  </si>
  <si>
    <t>Struhár</t>
  </si>
  <si>
    <t>Kolo 37</t>
  </si>
  <si>
    <t>Kolo 36</t>
  </si>
  <si>
    <t>Kolo 35</t>
  </si>
  <si>
    <t>Kolo 34</t>
  </si>
  <si>
    <t>Kolo 33</t>
  </si>
  <si>
    <t>Kolo 32</t>
  </si>
  <si>
    <t>Kolo 31</t>
  </si>
  <si>
    <t>Kolo 30</t>
  </si>
  <si>
    <t>Kolo 29</t>
  </si>
  <si>
    <t>Kolo 28</t>
  </si>
  <si>
    <t>Kolo 27</t>
  </si>
  <si>
    <t>Kolo 26</t>
  </si>
  <si>
    <t>Kolo 25</t>
  </si>
  <si>
    <t>Kolo 24</t>
  </si>
  <si>
    <t>Kolo 23</t>
  </si>
  <si>
    <t>Kolo 22</t>
  </si>
  <si>
    <t>Kolo 21</t>
  </si>
  <si>
    <t>Kolo 20</t>
  </si>
  <si>
    <t>Kolo 19</t>
  </si>
  <si>
    <t>Kolo 18</t>
  </si>
  <si>
    <t>Kolo 17</t>
  </si>
  <si>
    <t>Kolo 16</t>
  </si>
  <si>
    <t>Kolo 15</t>
  </si>
  <si>
    <t>Kolo 14</t>
  </si>
  <si>
    <t>Kolo 13</t>
  </si>
  <si>
    <t>Kolo 12</t>
  </si>
  <si>
    <t>Kolo 11</t>
  </si>
  <si>
    <t>Kolo 10</t>
  </si>
  <si>
    <t>Blaho</t>
  </si>
  <si>
    <t>Drahoslav</t>
  </si>
  <si>
    <t>Masarik</t>
  </si>
  <si>
    <t>Rudolf</t>
  </si>
  <si>
    <t>Sopko</t>
  </si>
  <si>
    <t>Masaryk</t>
  </si>
  <si>
    <t>Lisý</t>
  </si>
  <si>
    <t>Adam</t>
  </si>
  <si>
    <t>Teodor</t>
  </si>
  <si>
    <t>Marko</t>
  </si>
  <si>
    <t>Kolo 43</t>
  </si>
  <si>
    <t>Kolo 42</t>
  </si>
  <si>
    <t>Kolo 41</t>
  </si>
  <si>
    <t>Kolo 40</t>
  </si>
  <si>
    <t>Kolo 39</t>
  </si>
  <si>
    <t>Kolo 38</t>
  </si>
  <si>
    <t>00:00:22.23</t>
  </si>
  <si>
    <t>00:00:09.85</t>
  </si>
  <si>
    <r>
      <rPr>
        <b/>
        <sz val="18"/>
        <color rgb="FFFF0000"/>
        <rFont val="Calibri"/>
        <family val="2"/>
        <charset val="238"/>
        <scheme val="minor"/>
      </rPr>
      <t>B</t>
    </r>
    <r>
      <rPr>
        <b/>
        <sz val="18"/>
        <color theme="1"/>
        <rFont val="Calibri"/>
        <family val="2"/>
        <charset val="238"/>
        <scheme val="minor"/>
      </rPr>
      <t xml:space="preserve">ánovská </t>
    </r>
    <r>
      <rPr>
        <b/>
        <sz val="18"/>
        <color rgb="FFFF0000"/>
        <rFont val="Calibri"/>
        <family val="2"/>
        <charset val="238"/>
        <scheme val="minor"/>
      </rPr>
      <t>B</t>
    </r>
    <r>
      <rPr>
        <b/>
        <sz val="18"/>
        <color theme="1"/>
        <rFont val="Calibri"/>
        <family val="2"/>
        <charset val="238"/>
        <scheme val="minor"/>
      </rPr>
      <t xml:space="preserve">ežecká </t>
    </r>
    <r>
      <rPr>
        <b/>
        <sz val="18"/>
        <color rgb="FFFF0000"/>
        <rFont val="Calibri"/>
        <family val="2"/>
        <charset val="238"/>
        <scheme val="minor"/>
      </rPr>
      <t>L</t>
    </r>
    <r>
      <rPr>
        <b/>
        <sz val="18"/>
        <color theme="1"/>
        <rFont val="Calibri"/>
        <family val="2"/>
        <charset val="238"/>
        <scheme val="minor"/>
      </rPr>
      <t xml:space="preserve">iga </t>
    </r>
    <r>
      <rPr>
        <b/>
        <sz val="18"/>
        <color rgb="FFFF0000"/>
        <rFont val="Calibri"/>
        <family val="2"/>
        <charset val="238"/>
        <scheme val="minor"/>
      </rPr>
      <t>06.kolo</t>
    </r>
    <r>
      <rPr>
        <b/>
        <sz val="18"/>
        <color theme="1"/>
        <rFont val="Calibri"/>
        <family val="2"/>
        <charset val="238"/>
        <scheme val="minor"/>
      </rPr>
      <t>, 30.06.2013, 3550 m, Uhrovský hrad</t>
    </r>
  </si>
  <si>
    <t>Zuzana</t>
  </si>
  <si>
    <t>Horňáková</t>
  </si>
  <si>
    <t>Bučko</t>
  </si>
  <si>
    <t>Bakalárová</t>
  </si>
  <si>
    <t>Veronika</t>
  </si>
  <si>
    <t>Mikloš</t>
  </si>
  <si>
    <t>Fair Play Sport BN</t>
  </si>
  <si>
    <t>Janáč</t>
  </si>
  <si>
    <t>Dobrotka</t>
  </si>
  <si>
    <t>Malé Bedzany</t>
  </si>
  <si>
    <t>Hruboš</t>
  </si>
  <si>
    <t>Hruboš team</t>
  </si>
  <si>
    <t>Talaba</t>
  </si>
  <si>
    <t>Erik</t>
  </si>
  <si>
    <t>Srnec</t>
  </si>
  <si>
    <t>Kolo 48</t>
  </si>
  <si>
    <t>00:00:31.90</t>
  </si>
  <si>
    <t>00:27:44.56</t>
  </si>
  <si>
    <t>Kolo 47</t>
  </si>
  <si>
    <t>00:00:22.20</t>
  </si>
  <si>
    <t>00:27:12.65</t>
  </si>
  <si>
    <t>Kolo 46</t>
  </si>
  <si>
    <t>00:00:20.51</t>
  </si>
  <si>
    <t>00:26:50.44</t>
  </si>
  <si>
    <t>Kolo 45</t>
  </si>
  <si>
    <t>00:00:01.31</t>
  </si>
  <si>
    <t>00:26:29.93</t>
  </si>
  <si>
    <t>Kolo 44</t>
  </si>
  <si>
    <t>00:26:28.62</t>
  </si>
  <si>
    <t>00:00:41.40</t>
  </si>
  <si>
    <t>00:26:06.38</t>
  </si>
  <si>
    <t>00:25:24.97</t>
  </si>
  <si>
    <t>00:00:21.78</t>
  </si>
  <si>
    <t>00:25:15.12</t>
  </si>
  <si>
    <t>00:00:21.49</t>
  </si>
  <si>
    <t>00:24:53.33</t>
  </si>
  <si>
    <t>00:00:01.14</t>
  </si>
  <si>
    <t>00:24:31.84</t>
  </si>
  <si>
    <t>00:00:07.31</t>
  </si>
  <si>
    <t>00:24:30.70</t>
  </si>
  <si>
    <t>00:00:12.53</t>
  </si>
  <si>
    <t>00:24:23.38</t>
  </si>
  <si>
    <t>00:00:17.89</t>
  </si>
  <si>
    <t>00:24:10.84</t>
  </si>
  <si>
    <t>00:00:08.38</t>
  </si>
  <si>
    <t>00:23:52.95</t>
  </si>
  <si>
    <t>00:00:04.37</t>
  </si>
  <si>
    <t>00:23:44.56</t>
  </si>
  <si>
    <t>00:00:17.82</t>
  </si>
  <si>
    <t>00:23:40.19</t>
  </si>
  <si>
    <t>00:00:02.99</t>
  </si>
  <si>
    <t>00:23:22.36</t>
  </si>
  <si>
    <t>00:00:10.63</t>
  </si>
  <si>
    <t>00:23:19.37</t>
  </si>
  <si>
    <t>00:00:11.40</t>
  </si>
  <si>
    <t>00:23:08.73</t>
  </si>
  <si>
    <t>00:00:14.15</t>
  </si>
  <si>
    <t>00:22:57.33</t>
  </si>
  <si>
    <t>00:00:01.93</t>
  </si>
  <si>
    <t>00:22:43.17</t>
  </si>
  <si>
    <t>00:00:12.78</t>
  </si>
  <si>
    <t>00:22:41.24</t>
  </si>
  <si>
    <t>00:00:00.70</t>
  </si>
  <si>
    <t>00:22:28.45</t>
  </si>
  <si>
    <t>00:00:17.99</t>
  </si>
  <si>
    <t>00:22:27.75</t>
  </si>
  <si>
    <t>00:00:07.39</t>
  </si>
  <si>
    <t>00:22:09.75</t>
  </si>
  <si>
    <t>00:00:14.43</t>
  </si>
  <si>
    <t>00:22:02.36</t>
  </si>
  <si>
    <t>00:00:27.62</t>
  </si>
  <si>
    <t>00:21:47.92</t>
  </si>
  <si>
    <t>00:00:35.65</t>
  </si>
  <si>
    <t>00:21:20.29</t>
  </si>
  <si>
    <t>00:00:16.89</t>
  </si>
  <si>
    <t>00:20:44.64</t>
  </si>
  <si>
    <t>00:00:06.17</t>
  </si>
  <si>
    <t>00:20:27.75</t>
  </si>
  <si>
    <t>00:00:09.35</t>
  </si>
  <si>
    <t>00:20:21.57</t>
  </si>
  <si>
    <t>00:00:07.15</t>
  </si>
  <si>
    <t>00:20:12.22</t>
  </si>
  <si>
    <t>00:00:10.37</t>
  </si>
  <si>
    <t>00:20:05.06</t>
  </si>
  <si>
    <t>00:00:17.83</t>
  </si>
  <si>
    <t>00:19:54.69</t>
  </si>
  <si>
    <t>00:00:08.33</t>
  </si>
  <si>
    <t>00:19:36.86</t>
  </si>
  <si>
    <t>00:00:06.11</t>
  </si>
  <si>
    <t>00:19:28.53</t>
  </si>
  <si>
    <t>00:00:04.80</t>
  </si>
  <si>
    <t>00:19:22.41</t>
  </si>
  <si>
    <t>00:00:14.48</t>
  </si>
  <si>
    <t>00:19:17.60</t>
  </si>
  <si>
    <t>00:00:10.73</t>
  </si>
  <si>
    <t>00:19:03.12</t>
  </si>
  <si>
    <t>Kolo 9</t>
  </si>
  <si>
    <t>00:00:06.64</t>
  </si>
  <si>
    <t>00:18:52.38</t>
  </si>
  <si>
    <t>Kolo 8</t>
  </si>
  <si>
    <t>00:00:16.59</t>
  </si>
  <si>
    <t>00:18:45.73</t>
  </si>
  <si>
    <t>Kolo 7</t>
  </si>
  <si>
    <t>00:00:09.77</t>
  </si>
  <si>
    <t>00:18:29.14</t>
  </si>
  <si>
    <t>Kolo 6</t>
  </si>
  <si>
    <t>00:00:02.75</t>
  </si>
  <si>
    <t>00:18:19.37</t>
  </si>
  <si>
    <t>Kolo 5</t>
  </si>
  <si>
    <t>00:00:20.39</t>
  </si>
  <si>
    <t>00:18:16.61</t>
  </si>
  <si>
    <t>Kolo 4</t>
  </si>
  <si>
    <t>00:00:00.00</t>
  </si>
  <si>
    <t>00:17:56.22</t>
  </si>
  <si>
    <t>Kolo 3</t>
  </si>
  <si>
    <t>00:00:19.95</t>
  </si>
  <si>
    <t>00:17:56.21</t>
  </si>
  <si>
    <t>Kolo 2</t>
  </si>
  <si>
    <t>00:00:36.49</t>
  </si>
  <si>
    <t>00:17:36.26</t>
  </si>
  <si>
    <t>Kolo 1</t>
  </si>
  <si>
    <t>00:16:59.76</t>
  </si>
  <si>
    <t>ŠHOK BN - "nájdené tenisky :) "</t>
  </si>
  <si>
    <r>
      <rPr>
        <b/>
        <sz val="10"/>
        <color rgb="FFFF0000"/>
        <rFont val="Calibri"/>
        <family val="2"/>
        <charset val="238"/>
        <scheme val="minor"/>
      </rPr>
      <t>B</t>
    </r>
    <r>
      <rPr>
        <b/>
        <sz val="10"/>
        <rFont val="Calibri"/>
        <family val="2"/>
        <charset val="238"/>
        <scheme val="minor"/>
      </rPr>
      <t xml:space="preserve">ánovská </t>
    </r>
    <r>
      <rPr>
        <b/>
        <sz val="10"/>
        <color rgb="FFFF0000"/>
        <rFont val="Calibri"/>
        <family val="2"/>
        <charset val="238"/>
        <scheme val="minor"/>
      </rPr>
      <t>B</t>
    </r>
    <r>
      <rPr>
        <b/>
        <sz val="10"/>
        <rFont val="Calibri"/>
        <family val="2"/>
        <charset val="238"/>
        <scheme val="minor"/>
      </rPr>
      <t xml:space="preserve">ežecká </t>
    </r>
    <r>
      <rPr>
        <b/>
        <sz val="10"/>
        <color rgb="FFFF0000"/>
        <rFont val="Calibri"/>
        <family val="2"/>
        <charset val="238"/>
        <scheme val="minor"/>
      </rPr>
      <t>L</t>
    </r>
    <r>
      <rPr>
        <b/>
        <sz val="10"/>
        <rFont val="Calibri"/>
        <family val="2"/>
        <charset val="238"/>
        <scheme val="minor"/>
      </rPr>
      <t>iga</t>
    </r>
    <r>
      <rPr>
        <b/>
        <sz val="10"/>
        <color rgb="FFFF0000"/>
        <rFont val="Calibri"/>
        <family val="2"/>
        <charset val="238"/>
        <scheme val="minor"/>
      </rPr>
      <t xml:space="preserve"> 6.kolo</t>
    </r>
    <r>
      <rPr>
        <b/>
        <sz val="10"/>
        <rFont val="Calibri"/>
        <family val="2"/>
        <charset val="238"/>
        <scheme val="minor"/>
      </rPr>
      <t>, 30.06.2013, 3550 m, Uhrovský hrad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</si>
</sst>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164" formatCode="[h]:mm:ss.00"/>
    <numFmt numFmtId="165" formatCode="hh:mm:ss.00"/>
    <numFmt numFmtId="166" formatCode="h:mm:ss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3" xfId="0" applyFont="1" applyFill="1" applyBorder="1"/>
    <xf numFmtId="0" fontId="4" fillId="0" borderId="10" xfId="0" applyFont="1" applyFill="1" applyBorder="1"/>
    <xf numFmtId="0" fontId="4" fillId="0" borderId="13" xfId="0" applyFont="1" applyFill="1" applyBorder="1"/>
    <xf numFmtId="0" fontId="4" fillId="0" borderId="0" xfId="0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6" fillId="0" borderId="1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/>
    </xf>
    <xf numFmtId="0" fontId="4" fillId="0" borderId="15" xfId="0" applyFont="1" applyFill="1" applyBorder="1"/>
    <xf numFmtId="0" fontId="4" fillId="0" borderId="16" xfId="0" applyFont="1" applyFill="1" applyBorder="1"/>
    <xf numFmtId="0" fontId="4" fillId="0" borderId="1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12" xfId="0" applyFont="1" applyFill="1" applyBorder="1"/>
    <xf numFmtId="0" fontId="4" fillId="0" borderId="1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9" xfId="0" applyFont="1" applyFill="1" applyBorder="1"/>
    <xf numFmtId="0" fontId="4" fillId="0" borderId="0" xfId="0" applyFont="1" applyFill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/>
    </xf>
    <xf numFmtId="165" fontId="1" fillId="0" borderId="3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/>
    <xf numFmtId="1" fontId="0" fillId="0" borderId="0" xfId="0" applyNumberFormat="1" applyAlignment="1">
      <alignment horizontal="center" vertical="center" wrapText="1"/>
    </xf>
    <xf numFmtId="0" fontId="4" fillId="0" borderId="8" xfId="0" applyNumberFormat="1" applyFont="1" applyFill="1" applyBorder="1"/>
    <xf numFmtId="0" fontId="4" fillId="0" borderId="11" xfId="0" applyNumberFormat="1" applyFont="1" applyFill="1" applyBorder="1"/>
    <xf numFmtId="0" fontId="6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center"/>
    </xf>
    <xf numFmtId="166" fontId="0" fillId="0" borderId="0" xfId="0" applyNumberFormat="1"/>
    <xf numFmtId="165" fontId="1" fillId="0" borderId="3" xfId="0" applyNumberFormat="1" applyFont="1" applyBorder="1" applyAlignment="1">
      <alignment horizontal="center" vertical="center"/>
    </xf>
    <xf numFmtId="6" fontId="4" fillId="0" borderId="0" xfId="0" applyNumberFormat="1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NumberFormat="1" applyFont="1" applyFill="1" applyBorder="1"/>
    <xf numFmtId="0" fontId="12" fillId="0" borderId="13" xfId="0" applyFont="1" applyBorder="1" applyAlignment="1">
      <alignment horizontal="center"/>
    </xf>
    <xf numFmtId="0" fontId="3" fillId="0" borderId="13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zoomScale="80" zoomScaleNormal="80" workbookViewId="0">
      <selection activeCell="H21" sqref="H21"/>
    </sheetView>
  </sheetViews>
  <sheetFormatPr defaultRowHeight="15" x14ac:dyDescent="0.25"/>
  <cols>
    <col min="1" max="1" width="9.7109375" style="26" customWidth="1"/>
    <col min="2" max="2" width="11" style="11" bestFit="1" customWidth="1"/>
    <col min="3" max="3" width="22" style="11" bestFit="1" customWidth="1"/>
    <col min="4" max="4" width="34.28515625" style="11" bestFit="1" customWidth="1"/>
    <col min="5" max="5" width="6.5703125" style="26" bestFit="1" customWidth="1"/>
    <col min="6" max="6" width="7.7109375" style="11" bestFit="1" customWidth="1"/>
    <col min="7" max="7" width="16.7109375" style="11" bestFit="1" customWidth="1"/>
    <col min="8" max="8" width="10.85546875" style="11" bestFit="1" customWidth="1"/>
    <col min="9" max="9" width="13" style="11" bestFit="1" customWidth="1"/>
    <col min="10" max="16384" width="9.140625" style="11"/>
  </cols>
  <sheetData>
    <row r="1" spans="1:9" ht="24" customHeight="1" x14ac:dyDescent="0.35">
      <c r="A1" s="60" t="s">
        <v>358</v>
      </c>
      <c r="B1" s="61"/>
      <c r="C1" s="61"/>
      <c r="D1" s="62"/>
      <c r="E1" s="62"/>
      <c r="F1" s="62"/>
    </row>
    <row r="2" spans="1:9" s="10" customFormat="1" ht="39.950000000000003" customHeight="1" x14ac:dyDescent="0.25">
      <c r="A2" s="47" t="s">
        <v>0</v>
      </c>
      <c r="B2" s="47" t="s">
        <v>1</v>
      </c>
      <c r="C2" s="47" t="s">
        <v>2</v>
      </c>
      <c r="D2" s="47" t="s">
        <v>15</v>
      </c>
      <c r="E2" s="47" t="s">
        <v>3</v>
      </c>
      <c r="F2" s="47" t="s">
        <v>4</v>
      </c>
      <c r="G2" s="10" t="s">
        <v>105</v>
      </c>
      <c r="H2" s="10">
        <v>1999</v>
      </c>
      <c r="I2" s="44" t="str">
        <f>IF(H2&lt;1954,"ME",IF(H2&lt;1964,"MD",IF(H2&lt;1974,"MC",IF(H2&lt;1984,"MB",IF(H2&lt;1999,"MA",IF(H2&gt;1998,"HOBBY",""))))))</f>
        <v>HOBBY</v>
      </c>
    </row>
    <row r="3" spans="1:9" x14ac:dyDescent="0.25">
      <c r="A3" s="3">
        <v>11</v>
      </c>
      <c r="B3" s="6" t="s">
        <v>43</v>
      </c>
      <c r="C3" s="6" t="s">
        <v>60</v>
      </c>
      <c r="D3" s="6" t="s">
        <v>95</v>
      </c>
      <c r="E3" s="3">
        <v>1964</v>
      </c>
      <c r="F3" s="35" t="str">
        <f>IF(E3&lt;1954,"ME",IF(E3&lt;1964,"MD",IF(E3&lt;1974,"MC",IF(E3&lt;1984,"MB",IF(E3&lt;1999,"MA",IF(E3&gt;1998,"HOBBY",""))))))</f>
        <v>MC</v>
      </c>
    </row>
    <row r="4" spans="1:9" x14ac:dyDescent="0.25">
      <c r="A4" s="3">
        <v>2</v>
      </c>
      <c r="B4" s="6" t="s">
        <v>52</v>
      </c>
      <c r="C4" s="6" t="s">
        <v>93</v>
      </c>
      <c r="D4" s="6" t="s">
        <v>92</v>
      </c>
      <c r="E4" s="3">
        <v>1992</v>
      </c>
      <c r="F4" s="35" t="str">
        <f>IF(E4&lt;1954,"ME",IF(E4&lt;1964,"MD",IF(E4&lt;1974,"MC",IF(E4&lt;1984,"MB",IF(E4&lt;1999,"MA",IF(E4&gt;1998,"HOBBY",""))))))</f>
        <v>MA</v>
      </c>
    </row>
    <row r="5" spans="1:9" x14ac:dyDescent="0.25">
      <c r="A5" s="3">
        <v>27</v>
      </c>
      <c r="B5" s="6" t="s">
        <v>239</v>
      </c>
      <c r="C5" s="6" t="s">
        <v>238</v>
      </c>
      <c r="D5" s="6" t="s">
        <v>25</v>
      </c>
      <c r="E5" s="3">
        <v>1987</v>
      </c>
      <c r="F5" s="35" t="s">
        <v>21</v>
      </c>
    </row>
    <row r="6" spans="1:9" x14ac:dyDescent="0.25">
      <c r="A6" s="3"/>
      <c r="B6" s="6" t="s">
        <v>6</v>
      </c>
      <c r="C6" s="6" t="s">
        <v>134</v>
      </c>
      <c r="D6" s="6" t="s">
        <v>135</v>
      </c>
      <c r="E6" s="3">
        <v>1983</v>
      </c>
      <c r="F6" s="35" t="str">
        <f t="shared" ref="F6:F14" si="0">IF(E6&lt;1954,"ME",IF(E6&lt;1964,"MD",IF(E6&lt;1974,"MC",IF(E6&lt;1984,"MB",IF(E6&lt;1999,"MA",IF(E6&gt;1998,"HOBBY",""))))))</f>
        <v>MB</v>
      </c>
    </row>
    <row r="7" spans="1:9" x14ac:dyDescent="0.25">
      <c r="A7" s="3"/>
      <c r="B7" s="6" t="s">
        <v>97</v>
      </c>
      <c r="C7" s="6" t="s">
        <v>151</v>
      </c>
      <c r="D7" s="6" t="s">
        <v>152</v>
      </c>
      <c r="E7" s="3">
        <v>1987</v>
      </c>
      <c r="F7" s="35" t="str">
        <f t="shared" si="0"/>
        <v>MA</v>
      </c>
    </row>
    <row r="8" spans="1:9" x14ac:dyDescent="0.25">
      <c r="A8" s="3">
        <v>15</v>
      </c>
      <c r="B8" s="6" t="s">
        <v>12</v>
      </c>
      <c r="C8" s="6" t="s">
        <v>142</v>
      </c>
      <c r="D8" s="6" t="s">
        <v>175</v>
      </c>
      <c r="E8" s="3">
        <v>1970</v>
      </c>
      <c r="F8" s="35" t="str">
        <f t="shared" si="0"/>
        <v>MC</v>
      </c>
    </row>
    <row r="9" spans="1:9" x14ac:dyDescent="0.25">
      <c r="A9" s="3"/>
      <c r="B9" s="6" t="s">
        <v>154</v>
      </c>
      <c r="C9" s="6" t="s">
        <v>142</v>
      </c>
      <c r="D9" s="6" t="s">
        <v>175</v>
      </c>
      <c r="E9" s="3">
        <v>1973</v>
      </c>
      <c r="F9" s="35" t="str">
        <f t="shared" si="0"/>
        <v>MC</v>
      </c>
    </row>
    <row r="10" spans="1:9" x14ac:dyDescent="0.25">
      <c r="A10" s="3"/>
      <c r="B10" s="6" t="s">
        <v>43</v>
      </c>
      <c r="C10" s="6" t="s">
        <v>216</v>
      </c>
      <c r="D10" s="6" t="s">
        <v>25</v>
      </c>
      <c r="E10" s="3">
        <v>1987</v>
      </c>
      <c r="F10" s="35" t="str">
        <f t="shared" si="0"/>
        <v>MA</v>
      </c>
    </row>
    <row r="11" spans="1:9" x14ac:dyDescent="0.25">
      <c r="A11" s="3"/>
      <c r="B11" s="6" t="s">
        <v>125</v>
      </c>
      <c r="C11" s="6" t="s">
        <v>126</v>
      </c>
      <c r="D11" s="6" t="s">
        <v>95</v>
      </c>
      <c r="E11" s="3">
        <v>1979</v>
      </c>
      <c r="F11" s="35" t="str">
        <f t="shared" si="0"/>
        <v>MB</v>
      </c>
    </row>
    <row r="12" spans="1:9" x14ac:dyDescent="0.25">
      <c r="A12" s="3">
        <v>23</v>
      </c>
      <c r="B12" s="6" t="s">
        <v>7</v>
      </c>
      <c r="C12" s="6" t="s">
        <v>237</v>
      </c>
      <c r="D12" s="6" t="s">
        <v>95</v>
      </c>
      <c r="E12" s="3">
        <v>1984</v>
      </c>
      <c r="F12" s="35" t="str">
        <f t="shared" si="0"/>
        <v>MA</v>
      </c>
    </row>
    <row r="13" spans="1:9" x14ac:dyDescent="0.25">
      <c r="A13" s="3"/>
      <c r="B13" s="6" t="s">
        <v>114</v>
      </c>
      <c r="C13" s="6" t="s">
        <v>113</v>
      </c>
      <c r="D13" s="6" t="s">
        <v>102</v>
      </c>
      <c r="E13" s="3">
        <v>1966</v>
      </c>
      <c r="F13" s="35" t="str">
        <f t="shared" si="0"/>
        <v>MC</v>
      </c>
    </row>
    <row r="14" spans="1:9" x14ac:dyDescent="0.25">
      <c r="A14" s="3">
        <v>42</v>
      </c>
      <c r="B14" s="6" t="s">
        <v>6</v>
      </c>
      <c r="C14" s="6" t="s">
        <v>243</v>
      </c>
      <c r="D14" s="6" t="s">
        <v>244</v>
      </c>
      <c r="E14" s="3">
        <v>1980</v>
      </c>
      <c r="F14" s="35" t="str">
        <f t="shared" si="0"/>
        <v>MB</v>
      </c>
    </row>
    <row r="15" spans="1:9" x14ac:dyDescent="0.25">
      <c r="A15" s="3">
        <v>37</v>
      </c>
      <c r="B15" s="6" t="s">
        <v>66</v>
      </c>
      <c r="C15" s="6" t="s">
        <v>94</v>
      </c>
      <c r="D15" s="6" t="s">
        <v>25</v>
      </c>
      <c r="E15" s="3">
        <v>1992</v>
      </c>
      <c r="F15" s="35" t="s">
        <v>21</v>
      </c>
    </row>
    <row r="16" spans="1:9" x14ac:dyDescent="0.25">
      <c r="A16" s="3">
        <v>38</v>
      </c>
      <c r="B16" s="6" t="s">
        <v>141</v>
      </c>
      <c r="C16" s="6" t="s">
        <v>94</v>
      </c>
      <c r="D16" s="6" t="s">
        <v>25</v>
      </c>
      <c r="E16" s="3">
        <v>1968</v>
      </c>
      <c r="F16" s="35" t="s">
        <v>91</v>
      </c>
    </row>
    <row r="17" spans="1:6" x14ac:dyDescent="0.25">
      <c r="A17" s="3">
        <v>12</v>
      </c>
      <c r="B17" s="6" t="s">
        <v>57</v>
      </c>
      <c r="C17" s="6" t="s">
        <v>56</v>
      </c>
      <c r="D17" s="6" t="s">
        <v>95</v>
      </c>
      <c r="E17" s="3">
        <v>1958</v>
      </c>
      <c r="F17" s="35" t="str">
        <f t="shared" ref="F17:F25" si="1">IF(E17&lt;1954,"ME",IF(E17&lt;1964,"MD",IF(E17&lt;1974,"MC",IF(E17&lt;1984,"MB",IF(E17&lt;1999,"MA",IF(E17&gt;1998,"HOBBY",""))))))</f>
        <v>MD</v>
      </c>
    </row>
    <row r="18" spans="1:6" x14ac:dyDescent="0.25">
      <c r="A18" s="3"/>
      <c r="B18" s="6" t="s">
        <v>138</v>
      </c>
      <c r="C18" s="6" t="s">
        <v>169</v>
      </c>
      <c r="D18" s="6" t="s">
        <v>170</v>
      </c>
      <c r="E18" s="3">
        <v>1974</v>
      </c>
      <c r="F18" s="35" t="str">
        <f t="shared" si="1"/>
        <v>MB</v>
      </c>
    </row>
    <row r="19" spans="1:6" x14ac:dyDescent="0.25">
      <c r="A19" s="3">
        <v>10</v>
      </c>
      <c r="B19" s="6" t="s">
        <v>5</v>
      </c>
      <c r="C19" s="6" t="s">
        <v>182</v>
      </c>
      <c r="D19" s="6" t="s">
        <v>183</v>
      </c>
      <c r="E19" s="3">
        <v>1965</v>
      </c>
      <c r="F19" s="35" t="str">
        <f t="shared" si="1"/>
        <v>MC</v>
      </c>
    </row>
    <row r="20" spans="1:6" x14ac:dyDescent="0.25">
      <c r="A20" s="3">
        <v>3</v>
      </c>
      <c r="B20" s="6" t="s">
        <v>164</v>
      </c>
      <c r="C20" s="6" t="s">
        <v>165</v>
      </c>
      <c r="D20" s="6" t="s">
        <v>166</v>
      </c>
      <c r="E20" s="3">
        <v>1976</v>
      </c>
      <c r="F20" s="35" t="str">
        <f t="shared" si="1"/>
        <v>MB</v>
      </c>
    </row>
    <row r="21" spans="1:6" x14ac:dyDescent="0.25">
      <c r="A21" s="3">
        <v>9</v>
      </c>
      <c r="B21" s="6" t="s">
        <v>43</v>
      </c>
      <c r="C21" s="6" t="s">
        <v>44</v>
      </c>
      <c r="D21" s="6" t="s">
        <v>95</v>
      </c>
      <c r="E21" s="3">
        <v>1950</v>
      </c>
      <c r="F21" s="35" t="str">
        <f t="shared" si="1"/>
        <v>ME</v>
      </c>
    </row>
    <row r="22" spans="1:6" x14ac:dyDescent="0.25">
      <c r="A22" s="3"/>
      <c r="B22" s="6" t="s">
        <v>40</v>
      </c>
      <c r="C22" s="6" t="s">
        <v>41</v>
      </c>
      <c r="D22" s="6" t="s">
        <v>95</v>
      </c>
      <c r="E22" s="3">
        <v>1980</v>
      </c>
      <c r="F22" s="35" t="str">
        <f t="shared" si="1"/>
        <v>MB</v>
      </c>
    </row>
    <row r="23" spans="1:6" x14ac:dyDescent="0.25">
      <c r="A23" s="3"/>
      <c r="B23" s="6" t="s">
        <v>167</v>
      </c>
      <c r="C23" s="6" t="s">
        <v>168</v>
      </c>
      <c r="D23" s="6" t="s">
        <v>95</v>
      </c>
      <c r="E23" s="3">
        <v>1978</v>
      </c>
      <c r="F23" s="35" t="str">
        <f t="shared" si="1"/>
        <v>MB</v>
      </c>
    </row>
    <row r="24" spans="1:6" x14ac:dyDescent="0.25">
      <c r="A24" s="3">
        <v>13</v>
      </c>
      <c r="B24" s="6" t="s">
        <v>46</v>
      </c>
      <c r="C24" s="6" t="s">
        <v>47</v>
      </c>
      <c r="D24" s="6" t="s">
        <v>48</v>
      </c>
      <c r="E24" s="3">
        <v>1970</v>
      </c>
      <c r="F24" s="35" t="str">
        <f t="shared" si="1"/>
        <v>MC</v>
      </c>
    </row>
    <row r="25" spans="1:6" x14ac:dyDescent="0.25">
      <c r="A25" s="3"/>
      <c r="B25" s="6" t="s">
        <v>6</v>
      </c>
      <c r="C25" s="6" t="s">
        <v>136</v>
      </c>
      <c r="D25" s="6" t="s">
        <v>137</v>
      </c>
      <c r="E25" s="3">
        <v>1955</v>
      </c>
      <c r="F25" s="35" t="str">
        <f t="shared" si="1"/>
        <v>MD</v>
      </c>
    </row>
    <row r="26" spans="1:6" x14ac:dyDescent="0.25">
      <c r="A26" s="3"/>
      <c r="B26" s="6" t="s">
        <v>129</v>
      </c>
      <c r="C26" s="6" t="s">
        <v>128</v>
      </c>
      <c r="D26" s="6" t="s">
        <v>130</v>
      </c>
      <c r="E26" s="3">
        <v>1996</v>
      </c>
      <c r="F26" s="35" t="s">
        <v>21</v>
      </c>
    </row>
    <row r="27" spans="1:6" x14ac:dyDescent="0.25">
      <c r="A27" s="3">
        <v>20</v>
      </c>
      <c r="B27" s="6" t="s">
        <v>235</v>
      </c>
      <c r="C27" s="6" t="s">
        <v>236</v>
      </c>
      <c r="D27" s="6" t="s">
        <v>102</v>
      </c>
      <c r="E27" s="3">
        <v>1978</v>
      </c>
      <c r="F27" s="35" t="s">
        <v>21</v>
      </c>
    </row>
    <row r="28" spans="1:6" x14ac:dyDescent="0.25">
      <c r="A28" s="3">
        <v>24</v>
      </c>
      <c r="B28" s="6" t="s">
        <v>7</v>
      </c>
      <c r="C28" s="6" t="s">
        <v>8</v>
      </c>
      <c r="D28" s="6" t="s">
        <v>9</v>
      </c>
      <c r="E28" s="3">
        <v>1980</v>
      </c>
      <c r="F28" s="35" t="str">
        <f t="shared" ref="F28:F36" si="2">IF(E28&lt;1954,"ME",IF(E28&lt;1964,"MD",IF(E28&lt;1974,"MC",IF(E28&lt;1984,"MB",IF(E28&lt;1999,"MA",IF(E28&gt;1998,"HOBBY",""))))))</f>
        <v>MB</v>
      </c>
    </row>
    <row r="29" spans="1:6" x14ac:dyDescent="0.25">
      <c r="A29" s="3">
        <v>43</v>
      </c>
      <c r="B29" s="6" t="s">
        <v>52</v>
      </c>
      <c r="C29" s="6" t="s">
        <v>245</v>
      </c>
      <c r="D29" s="6" t="s">
        <v>246</v>
      </c>
      <c r="E29" s="3">
        <v>1986</v>
      </c>
      <c r="F29" s="35" t="str">
        <f t="shared" si="2"/>
        <v>MA</v>
      </c>
    </row>
    <row r="30" spans="1:6" x14ac:dyDescent="0.25">
      <c r="A30" s="3"/>
      <c r="B30" s="6" t="s">
        <v>162</v>
      </c>
      <c r="C30" s="6" t="s">
        <v>161</v>
      </c>
      <c r="D30" s="6" t="s">
        <v>163</v>
      </c>
      <c r="E30" s="3">
        <v>1991</v>
      </c>
      <c r="F30" s="35" t="str">
        <f t="shared" si="2"/>
        <v>MA</v>
      </c>
    </row>
    <row r="31" spans="1:6" x14ac:dyDescent="0.25">
      <c r="A31" s="3">
        <v>39</v>
      </c>
      <c r="B31" s="6" t="s">
        <v>26</v>
      </c>
      <c r="C31" s="6" t="s">
        <v>27</v>
      </c>
      <c r="D31" s="6" t="s">
        <v>25</v>
      </c>
      <c r="E31" s="3">
        <v>1944</v>
      </c>
      <c r="F31" s="35" t="str">
        <f t="shared" si="2"/>
        <v>ME</v>
      </c>
    </row>
    <row r="32" spans="1:6" x14ac:dyDescent="0.25">
      <c r="A32" s="3">
        <v>22</v>
      </c>
      <c r="B32" s="6" t="s">
        <v>28</v>
      </c>
      <c r="C32" s="6" t="s">
        <v>29</v>
      </c>
      <c r="D32" s="6" t="s">
        <v>30</v>
      </c>
      <c r="E32" s="3">
        <v>1966</v>
      </c>
      <c r="F32" s="35" t="str">
        <f t="shared" si="2"/>
        <v>MC</v>
      </c>
    </row>
    <row r="33" spans="1:6" x14ac:dyDescent="0.25">
      <c r="A33" s="3">
        <v>33</v>
      </c>
      <c r="B33" s="6" t="s">
        <v>153</v>
      </c>
      <c r="C33" s="6" t="s">
        <v>242</v>
      </c>
      <c r="D33" s="6" t="s">
        <v>95</v>
      </c>
      <c r="E33" s="3">
        <v>1987</v>
      </c>
      <c r="F33" s="35" t="str">
        <f t="shared" si="2"/>
        <v>MA</v>
      </c>
    </row>
    <row r="34" spans="1:6" x14ac:dyDescent="0.25">
      <c r="A34" s="3"/>
      <c r="B34" s="6" t="s">
        <v>97</v>
      </c>
      <c r="C34" s="6" t="s">
        <v>181</v>
      </c>
      <c r="D34" s="6" t="s">
        <v>180</v>
      </c>
      <c r="E34" s="3">
        <v>1984</v>
      </c>
      <c r="F34" s="35" t="str">
        <f t="shared" si="2"/>
        <v>MA</v>
      </c>
    </row>
    <row r="35" spans="1:6" x14ac:dyDescent="0.25">
      <c r="A35" s="3"/>
      <c r="B35" s="6" t="s">
        <v>54</v>
      </c>
      <c r="C35" s="6" t="s">
        <v>55</v>
      </c>
      <c r="D35" s="6" t="s">
        <v>95</v>
      </c>
      <c r="E35" s="3">
        <v>2000</v>
      </c>
      <c r="F35" s="35" t="str">
        <f t="shared" si="2"/>
        <v>HOBBY</v>
      </c>
    </row>
    <row r="36" spans="1:6" x14ac:dyDescent="0.25">
      <c r="A36" s="3"/>
      <c r="B36" s="6" t="s">
        <v>5</v>
      </c>
      <c r="C36" s="6" t="s">
        <v>42</v>
      </c>
      <c r="D36" s="6" t="s">
        <v>58</v>
      </c>
      <c r="E36" s="3">
        <v>1942</v>
      </c>
      <c r="F36" s="35" t="str">
        <f t="shared" si="2"/>
        <v>ME</v>
      </c>
    </row>
    <row r="37" spans="1:6" x14ac:dyDescent="0.25">
      <c r="A37" s="3">
        <v>35</v>
      </c>
      <c r="B37" s="6" t="s">
        <v>66</v>
      </c>
      <c r="C37" s="6" t="s">
        <v>158</v>
      </c>
      <c r="D37" s="6" t="s">
        <v>48</v>
      </c>
      <c r="E37" s="3">
        <v>1994</v>
      </c>
      <c r="F37" s="35" t="s">
        <v>21</v>
      </c>
    </row>
    <row r="38" spans="1:6" x14ac:dyDescent="0.25">
      <c r="A38" s="3"/>
      <c r="B38" s="6" t="s">
        <v>61</v>
      </c>
      <c r="C38" s="6" t="s">
        <v>62</v>
      </c>
      <c r="D38" s="6" t="s">
        <v>95</v>
      </c>
      <c r="E38" s="3">
        <v>1978</v>
      </c>
      <c r="F38" s="35" t="str">
        <f>IF(E38&lt;1954,"ME",IF(E38&lt;1964,"MD",IF(E38&lt;1974,"MC",IF(E38&lt;1984,"MB",IF(E38&lt;1999,"MA",IF(E38&gt;1998,"HOBBY",""))))))</f>
        <v>MB</v>
      </c>
    </row>
    <row r="39" spans="1:6" x14ac:dyDescent="0.25">
      <c r="A39" s="3">
        <v>32</v>
      </c>
      <c r="B39" s="6" t="s">
        <v>52</v>
      </c>
      <c r="C39" s="6" t="s">
        <v>171</v>
      </c>
      <c r="D39" s="6" t="s">
        <v>95</v>
      </c>
      <c r="E39" s="3">
        <v>1983</v>
      </c>
      <c r="F39" s="35" t="str">
        <f>IF(E39&lt;1954,"ME",IF(E39&lt;1964,"MD",IF(E39&lt;1974,"MC",IF(E39&lt;1984,"MB",IF(E39&lt;1999,"MA",IF(E39&gt;1998,"HOBBY",""))))))</f>
        <v>MB</v>
      </c>
    </row>
    <row r="40" spans="1:6" x14ac:dyDescent="0.25">
      <c r="A40" s="3">
        <v>28</v>
      </c>
      <c r="B40" s="6" t="s">
        <v>6</v>
      </c>
      <c r="C40" s="6" t="s">
        <v>53</v>
      </c>
      <c r="D40" s="6" t="s">
        <v>25</v>
      </c>
      <c r="E40" s="3">
        <v>1947</v>
      </c>
      <c r="F40" s="35" t="str">
        <f>IF(E40&lt;1954,"ME",IF(E40&lt;1964,"MD",IF(E40&lt;1974,"MC",IF(E40&lt;1984,"MB",IF(E40&lt;1999,"MA",IF(E40&gt;1998,"HOBBY",""))))))</f>
        <v>ME</v>
      </c>
    </row>
    <row r="41" spans="1:6" x14ac:dyDescent="0.25">
      <c r="A41" s="3">
        <v>5</v>
      </c>
      <c r="B41" s="6" t="s">
        <v>6</v>
      </c>
      <c r="C41" s="6" t="s">
        <v>132</v>
      </c>
      <c r="D41" s="6" t="s">
        <v>133</v>
      </c>
      <c r="E41" s="3">
        <v>1982</v>
      </c>
      <c r="F41" s="35" t="str">
        <f>IF(E41&lt;1954,"ME",IF(E41&lt;1964,"MD",IF(E41&lt;1974,"MC",IF(E41&lt;1984,"MB",IF(E41&lt;1999,"MA",IF(E41&gt;1998,"HOBBY",""))))))</f>
        <v>MB</v>
      </c>
    </row>
    <row r="42" spans="1:6" x14ac:dyDescent="0.25">
      <c r="A42" s="3"/>
      <c r="B42" s="6" t="s">
        <v>138</v>
      </c>
      <c r="C42" s="6" t="s">
        <v>172</v>
      </c>
      <c r="D42" s="6" t="s">
        <v>173</v>
      </c>
      <c r="E42" s="3">
        <v>1972</v>
      </c>
      <c r="F42" s="35" t="str">
        <f>IF(E42&lt;1954,"ME",IF(E42&lt;1964,"MD",IF(E42&lt;1974,"MC",IF(E42&lt;1984,"MB",IF(E42&lt;1999,"MA",IF(E42&gt;1998,"HOBBY",""))))))</f>
        <v>MC</v>
      </c>
    </row>
    <row r="43" spans="1:6" x14ac:dyDescent="0.25">
      <c r="A43" s="3"/>
      <c r="B43" s="6" t="s">
        <v>143</v>
      </c>
      <c r="C43" s="6" t="s">
        <v>144</v>
      </c>
      <c r="D43" s="6" t="s">
        <v>95</v>
      </c>
      <c r="E43" s="3">
        <v>1983</v>
      </c>
      <c r="F43" s="35" t="s">
        <v>21</v>
      </c>
    </row>
    <row r="44" spans="1:6" x14ac:dyDescent="0.25">
      <c r="A44" s="3"/>
      <c r="B44" s="6" t="s">
        <v>156</v>
      </c>
      <c r="C44" s="6" t="s">
        <v>155</v>
      </c>
      <c r="D44" s="6" t="s">
        <v>157</v>
      </c>
      <c r="E44" s="3">
        <v>1987</v>
      </c>
      <c r="F44" s="35" t="s">
        <v>21</v>
      </c>
    </row>
    <row r="45" spans="1:6" x14ac:dyDescent="0.25">
      <c r="A45" s="3"/>
      <c r="B45" s="6" t="s">
        <v>223</v>
      </c>
      <c r="C45" s="6" t="s">
        <v>222</v>
      </c>
      <c r="D45" s="6" t="s">
        <v>130</v>
      </c>
      <c r="E45" s="3">
        <v>1988</v>
      </c>
      <c r="F45" s="35" t="str">
        <f>IF(E45&lt;1954,"ME",IF(E45&lt;1964,"MD",IF(E45&lt;1974,"MC",IF(E45&lt;1984,"MB",IF(E45&lt;1999,"MA",IF(E45&gt;1998,"HOBBY",""))))))</f>
        <v>MA</v>
      </c>
    </row>
    <row r="46" spans="1:6" x14ac:dyDescent="0.25">
      <c r="A46" s="3">
        <v>4</v>
      </c>
      <c r="B46" s="6" t="s">
        <v>65</v>
      </c>
      <c r="C46" s="6" t="s">
        <v>98</v>
      </c>
      <c r="D46" s="6" t="s">
        <v>25</v>
      </c>
      <c r="E46" s="3">
        <v>1983</v>
      </c>
      <c r="F46" s="35" t="str">
        <f>IF(E46&lt;1954,"ME",IF(E46&lt;1964,"MD",IF(E46&lt;1974,"MC",IF(E46&lt;1984,"MB",IF(E46&lt;1999,"MA",IF(E46&gt;1998,"HOBBY",""))))))</f>
        <v>MB</v>
      </c>
    </row>
    <row r="47" spans="1:6" x14ac:dyDescent="0.25">
      <c r="A47" s="3">
        <v>47</v>
      </c>
      <c r="B47" s="6" t="s">
        <v>154</v>
      </c>
      <c r="C47" s="6" t="s">
        <v>160</v>
      </c>
      <c r="D47" s="6" t="s">
        <v>357</v>
      </c>
      <c r="E47" s="3">
        <v>1985</v>
      </c>
      <c r="F47" s="35" t="str">
        <f>IF(E47&lt;1954,"ME",IF(E47&lt;1964,"MD",IF(E47&lt;1974,"MC",IF(E47&lt;1984,"MB",IF(E47&lt;1999,"MA",IF(E47&gt;1998,"HOBBY",""))))))</f>
        <v>MA</v>
      </c>
    </row>
    <row r="48" spans="1:6" x14ac:dyDescent="0.25">
      <c r="A48" s="3"/>
      <c r="B48" s="6" t="s">
        <v>111</v>
      </c>
      <c r="C48" s="6" t="s">
        <v>110</v>
      </c>
      <c r="D48" s="6" t="s">
        <v>112</v>
      </c>
      <c r="E48" s="3">
        <v>1968</v>
      </c>
      <c r="F48" s="35" t="s">
        <v>91</v>
      </c>
    </row>
    <row r="49" spans="1:6" x14ac:dyDescent="0.25">
      <c r="A49" s="3"/>
      <c r="B49" s="6" t="s">
        <v>184</v>
      </c>
      <c r="C49" s="6" t="s">
        <v>185</v>
      </c>
      <c r="D49" s="6" t="s">
        <v>186</v>
      </c>
      <c r="E49" s="3">
        <v>1987</v>
      </c>
      <c r="F49" s="35" t="str">
        <f t="shared" ref="F49:F64" si="3">IF(E49&lt;1954,"ME",IF(E49&lt;1964,"MD",IF(E49&lt;1974,"MC",IF(E49&lt;1984,"MB",IF(E49&lt;1999,"MA",IF(E49&gt;1998,"HOBBY",""))))))</f>
        <v>MA</v>
      </c>
    </row>
    <row r="50" spans="1:6" x14ac:dyDescent="0.25">
      <c r="A50" s="3">
        <v>46</v>
      </c>
      <c r="B50" s="6" t="s">
        <v>224</v>
      </c>
      <c r="C50" s="6" t="s">
        <v>225</v>
      </c>
      <c r="D50" s="6" t="s">
        <v>95</v>
      </c>
      <c r="E50" s="3">
        <v>1973</v>
      </c>
      <c r="F50" s="35" t="str">
        <f t="shared" si="3"/>
        <v>MC</v>
      </c>
    </row>
    <row r="51" spans="1:6" x14ac:dyDescent="0.25">
      <c r="A51" s="3">
        <v>25</v>
      </c>
      <c r="B51" s="6" t="s">
        <v>217</v>
      </c>
      <c r="C51" s="6" t="s">
        <v>218</v>
      </c>
      <c r="D51" s="6" t="s">
        <v>25</v>
      </c>
      <c r="E51" s="3">
        <v>1967</v>
      </c>
      <c r="F51" s="35" t="str">
        <f t="shared" si="3"/>
        <v>MC</v>
      </c>
    </row>
    <row r="52" spans="1:6" x14ac:dyDescent="0.25">
      <c r="A52" s="3"/>
      <c r="B52" s="6" t="s">
        <v>121</v>
      </c>
      <c r="C52" s="6" t="s">
        <v>221</v>
      </c>
      <c r="D52" s="6" t="s">
        <v>99</v>
      </c>
      <c r="E52" s="3">
        <v>1988</v>
      </c>
      <c r="F52" s="35" t="str">
        <f t="shared" si="3"/>
        <v>MA</v>
      </c>
    </row>
    <row r="53" spans="1:6" x14ac:dyDescent="0.25">
      <c r="A53" s="3"/>
      <c r="B53" s="6" t="s">
        <v>97</v>
      </c>
      <c r="C53" s="6" t="s">
        <v>159</v>
      </c>
      <c r="D53" s="6" t="s">
        <v>99</v>
      </c>
      <c r="E53" s="3">
        <v>1979</v>
      </c>
      <c r="F53" s="35" t="str">
        <f t="shared" si="3"/>
        <v>MB</v>
      </c>
    </row>
    <row r="54" spans="1:6" x14ac:dyDescent="0.25">
      <c r="A54" s="3">
        <v>29</v>
      </c>
      <c r="B54" s="6" t="s">
        <v>61</v>
      </c>
      <c r="C54" s="6" t="s">
        <v>240</v>
      </c>
      <c r="D54" s="6" t="s">
        <v>241</v>
      </c>
      <c r="E54" s="3">
        <v>1984</v>
      </c>
      <c r="F54" s="35" t="str">
        <f t="shared" si="3"/>
        <v>MA</v>
      </c>
    </row>
    <row r="55" spans="1:6" x14ac:dyDescent="0.25">
      <c r="A55" s="3">
        <v>21</v>
      </c>
      <c r="B55" s="6" t="s">
        <v>138</v>
      </c>
      <c r="C55" s="6" t="s">
        <v>139</v>
      </c>
      <c r="D55" s="6" t="s">
        <v>95</v>
      </c>
      <c r="E55" s="3">
        <v>1969</v>
      </c>
      <c r="F55" s="35" t="str">
        <f t="shared" si="3"/>
        <v>MC</v>
      </c>
    </row>
    <row r="56" spans="1:6" x14ac:dyDescent="0.25">
      <c r="A56" s="3">
        <v>1</v>
      </c>
      <c r="B56" s="6" t="s">
        <v>6</v>
      </c>
      <c r="C56" s="6" t="s">
        <v>131</v>
      </c>
      <c r="D56" s="6" t="s">
        <v>92</v>
      </c>
      <c r="E56" s="3">
        <v>1963</v>
      </c>
      <c r="F56" s="35" t="str">
        <f t="shared" si="3"/>
        <v>MD</v>
      </c>
    </row>
    <row r="57" spans="1:6" x14ac:dyDescent="0.25">
      <c r="A57" s="3">
        <v>6</v>
      </c>
      <c r="B57" s="6" t="s">
        <v>12</v>
      </c>
      <c r="C57" s="6" t="s">
        <v>13</v>
      </c>
      <c r="D57" s="6" t="s">
        <v>127</v>
      </c>
      <c r="E57" s="3">
        <v>1973</v>
      </c>
      <c r="F57" s="35" t="str">
        <f t="shared" si="3"/>
        <v>MC</v>
      </c>
    </row>
    <row r="58" spans="1:6" x14ac:dyDescent="0.25">
      <c r="A58" s="3">
        <v>7</v>
      </c>
      <c r="B58" s="6" t="s">
        <v>12</v>
      </c>
      <c r="C58" s="6" t="s">
        <v>13</v>
      </c>
      <c r="D58" s="6" t="s">
        <v>127</v>
      </c>
      <c r="E58" s="3">
        <v>1999</v>
      </c>
      <c r="F58" s="35" t="str">
        <f t="shared" si="3"/>
        <v>HOBBY</v>
      </c>
    </row>
    <row r="59" spans="1:6" x14ac:dyDescent="0.25">
      <c r="A59" s="3">
        <v>8</v>
      </c>
      <c r="B59" s="6" t="s">
        <v>45</v>
      </c>
      <c r="C59" s="6" t="s">
        <v>13</v>
      </c>
      <c r="D59" s="6" t="s">
        <v>127</v>
      </c>
      <c r="E59" s="3">
        <v>1997</v>
      </c>
      <c r="F59" s="35" t="str">
        <f t="shared" si="3"/>
        <v>MA</v>
      </c>
    </row>
    <row r="60" spans="1:6" x14ac:dyDescent="0.25">
      <c r="A60" s="3">
        <v>41</v>
      </c>
      <c r="B60" s="6" t="s">
        <v>97</v>
      </c>
      <c r="C60" s="6" t="s">
        <v>140</v>
      </c>
      <c r="D60" s="6" t="s">
        <v>25</v>
      </c>
      <c r="E60" s="3">
        <v>1986</v>
      </c>
      <c r="F60" s="35" t="str">
        <f t="shared" si="3"/>
        <v>MA</v>
      </c>
    </row>
    <row r="61" spans="1:6" x14ac:dyDescent="0.25">
      <c r="A61" s="3">
        <v>16</v>
      </c>
      <c r="B61" s="6" t="s">
        <v>23</v>
      </c>
      <c r="C61" s="6" t="s">
        <v>24</v>
      </c>
      <c r="D61" s="6" t="s">
        <v>51</v>
      </c>
      <c r="E61" s="3">
        <v>1995</v>
      </c>
      <c r="F61" s="35" t="str">
        <f t="shared" si="3"/>
        <v>MA</v>
      </c>
    </row>
    <row r="62" spans="1:6" x14ac:dyDescent="0.25">
      <c r="A62" s="3">
        <v>17</v>
      </c>
      <c r="B62" s="6" t="s">
        <v>65</v>
      </c>
      <c r="C62" s="6" t="s">
        <v>24</v>
      </c>
      <c r="D62" s="6" t="s">
        <v>95</v>
      </c>
      <c r="E62" s="3">
        <v>1969</v>
      </c>
      <c r="F62" s="35" t="str">
        <f t="shared" si="3"/>
        <v>MC</v>
      </c>
    </row>
    <row r="63" spans="1:6" x14ac:dyDescent="0.25">
      <c r="A63" s="3">
        <v>34</v>
      </c>
      <c r="B63" s="6" t="s">
        <v>147</v>
      </c>
      <c r="C63" s="6" t="s">
        <v>148</v>
      </c>
      <c r="D63" s="6" t="s">
        <v>95</v>
      </c>
      <c r="E63" s="3">
        <v>1984</v>
      </c>
      <c r="F63" s="35" t="str">
        <f t="shared" si="3"/>
        <v>MA</v>
      </c>
    </row>
    <row r="64" spans="1:6" x14ac:dyDescent="0.25">
      <c r="A64" s="3">
        <v>18</v>
      </c>
      <c r="B64" s="6" t="s">
        <v>101</v>
      </c>
      <c r="C64" s="6" t="s">
        <v>100</v>
      </c>
      <c r="D64" s="6" t="s">
        <v>102</v>
      </c>
      <c r="E64" s="3">
        <v>1967</v>
      </c>
      <c r="F64" s="35" t="str">
        <f t="shared" si="3"/>
        <v>MC</v>
      </c>
    </row>
    <row r="65" spans="1:7" x14ac:dyDescent="0.25">
      <c r="A65" s="3">
        <v>19</v>
      </c>
      <c r="B65" s="6" t="s">
        <v>103</v>
      </c>
      <c r="C65" s="6" t="s">
        <v>104</v>
      </c>
      <c r="D65" s="6" t="s">
        <v>102</v>
      </c>
      <c r="E65" s="3">
        <v>1965</v>
      </c>
      <c r="F65" s="35" t="s">
        <v>91</v>
      </c>
    </row>
    <row r="66" spans="1:7" x14ac:dyDescent="0.25">
      <c r="A66" s="3"/>
      <c r="B66" s="6" t="s">
        <v>121</v>
      </c>
      <c r="C66" s="6" t="s">
        <v>120</v>
      </c>
      <c r="D66" s="6" t="s">
        <v>95</v>
      </c>
      <c r="E66" s="3">
        <v>1993</v>
      </c>
      <c r="F66" s="35" t="str">
        <f>IF(E66&lt;1954,"ME",IF(E66&lt;1964,"MD",IF(E66&lt;1974,"MC",IF(E66&lt;1984,"MB",IF(E66&lt;1999,"MA",IF(E66&gt;1998,"HOBBY",""))))))</f>
        <v>MA</v>
      </c>
    </row>
    <row r="67" spans="1:7" x14ac:dyDescent="0.25">
      <c r="A67" s="3">
        <v>30</v>
      </c>
      <c r="B67" s="6" t="s">
        <v>178</v>
      </c>
      <c r="C67" s="6" t="s">
        <v>179</v>
      </c>
      <c r="D67" s="6" t="s">
        <v>180</v>
      </c>
      <c r="E67" s="3">
        <v>1970</v>
      </c>
      <c r="F67" s="35" t="str">
        <f>IF(E67&lt;1954,"ME",IF(E67&lt;1964,"MD",IF(E67&lt;1974,"MC",IF(E67&lt;1984,"MB",IF(E67&lt;1999,"MA",IF(E67&gt;1998,"HOBBY",""))))))</f>
        <v>MC</v>
      </c>
    </row>
    <row r="68" spans="1:7" x14ac:dyDescent="0.25">
      <c r="A68" s="3"/>
      <c r="B68" s="6" t="s">
        <v>146</v>
      </c>
      <c r="C68" s="6" t="s">
        <v>145</v>
      </c>
      <c r="D68" s="6" t="s">
        <v>99</v>
      </c>
      <c r="E68" s="3">
        <v>1977</v>
      </c>
      <c r="F68" s="35" t="str">
        <f>IF(E68&lt;1954,"ME",IF(E68&lt;1964,"MD",IF(E68&lt;1974,"MC",IF(E68&lt;1984,"MB",IF(E68&lt;1999,"MA",IF(E68&gt;1998,"HOBBY",""))))))</f>
        <v>MB</v>
      </c>
    </row>
    <row r="69" spans="1:7" x14ac:dyDescent="0.25">
      <c r="A69" s="3">
        <v>26</v>
      </c>
      <c r="B69" s="6" t="s">
        <v>219</v>
      </c>
      <c r="C69" s="6" t="s">
        <v>220</v>
      </c>
      <c r="D69" s="6" t="s">
        <v>25</v>
      </c>
      <c r="E69" s="3">
        <v>1943</v>
      </c>
      <c r="F69" s="35" t="str">
        <f>IF(E69&lt;1954,"ME",IF(E69&lt;1964,"MD",IF(E69&lt;1974,"MC",IF(E69&lt;1984,"MB",IF(E69&lt;1999,"MA",IF(E69&gt;1998,"HOBBY",""))))))</f>
        <v>ME</v>
      </c>
    </row>
    <row r="70" spans="1:7" x14ac:dyDescent="0.25">
      <c r="A70" s="3">
        <v>48</v>
      </c>
      <c r="B70" s="6" t="s">
        <v>248</v>
      </c>
      <c r="C70" s="6" t="s">
        <v>249</v>
      </c>
      <c r="D70" s="6" t="s">
        <v>186</v>
      </c>
      <c r="E70" s="3">
        <v>1987</v>
      </c>
      <c r="F70" s="35" t="str">
        <f>IF(E70&lt;1954,"ME",IF(E70&lt;1964,"MD",IF(E70&lt;1974,"MC",IF(E70&lt;1984,"MB",IF(E70&lt;1999,"MA",IF(E70&gt;1998,"HOBBY",""))))))</f>
        <v>MA</v>
      </c>
    </row>
    <row r="71" spans="1:7" x14ac:dyDescent="0.25">
      <c r="A71" s="3"/>
      <c r="B71" s="6" t="s">
        <v>38</v>
      </c>
      <c r="C71" s="6" t="s">
        <v>39</v>
      </c>
      <c r="D71" s="6" t="s">
        <v>99</v>
      </c>
      <c r="E71" s="3">
        <v>1980</v>
      </c>
      <c r="F71" s="35" t="s">
        <v>21</v>
      </c>
    </row>
    <row r="72" spans="1:7" x14ac:dyDescent="0.25">
      <c r="A72" s="3">
        <v>31</v>
      </c>
      <c r="B72" s="6" t="s">
        <v>46</v>
      </c>
      <c r="C72" s="6" t="s">
        <v>187</v>
      </c>
      <c r="D72" s="6" t="s">
        <v>95</v>
      </c>
      <c r="E72" s="3">
        <v>1983</v>
      </c>
      <c r="F72" s="35" t="str">
        <f t="shared" ref="F72:F77" si="4">IF(E72&lt;1954,"ME",IF(E72&lt;1964,"MD",IF(E72&lt;1974,"MC",IF(E72&lt;1984,"MB",IF(E72&lt;1999,"MA",IF(E72&gt;1998,"HOBBY",""))))))</f>
        <v>MB</v>
      </c>
    </row>
    <row r="73" spans="1:7" x14ac:dyDescent="0.25">
      <c r="A73" s="3"/>
      <c r="B73" s="6" t="s">
        <v>138</v>
      </c>
      <c r="C73" s="6" t="s">
        <v>176</v>
      </c>
      <c r="D73" s="6" t="s">
        <v>177</v>
      </c>
      <c r="E73" s="3">
        <v>1969</v>
      </c>
      <c r="F73" s="35" t="str">
        <f t="shared" si="4"/>
        <v>MC</v>
      </c>
      <c r="G73" s="56"/>
    </row>
    <row r="74" spans="1:7" x14ac:dyDescent="0.25">
      <c r="A74" s="3"/>
      <c r="B74" s="6" t="s">
        <v>123</v>
      </c>
      <c r="C74" s="6" t="s">
        <v>122</v>
      </c>
      <c r="D74" s="6" t="s">
        <v>124</v>
      </c>
      <c r="E74" s="3">
        <v>1997</v>
      </c>
      <c r="F74" s="35" t="str">
        <f t="shared" si="4"/>
        <v>MA</v>
      </c>
    </row>
    <row r="75" spans="1:7" x14ac:dyDescent="0.25">
      <c r="A75" s="3">
        <v>45</v>
      </c>
      <c r="B75" s="6" t="s">
        <v>52</v>
      </c>
      <c r="C75" s="6" t="s">
        <v>10</v>
      </c>
      <c r="D75" s="6" t="s">
        <v>11</v>
      </c>
      <c r="E75" s="3">
        <v>1997</v>
      </c>
      <c r="F75" s="35" t="str">
        <f t="shared" si="4"/>
        <v>MA</v>
      </c>
    </row>
    <row r="76" spans="1:7" x14ac:dyDescent="0.25">
      <c r="A76" s="3"/>
      <c r="B76" s="6" t="s">
        <v>6</v>
      </c>
      <c r="C76" s="6" t="s">
        <v>10</v>
      </c>
      <c r="D76" s="6" t="s">
        <v>11</v>
      </c>
      <c r="E76" s="3">
        <v>1970</v>
      </c>
      <c r="F76" s="35" t="str">
        <f t="shared" si="4"/>
        <v>MC</v>
      </c>
    </row>
    <row r="77" spans="1:7" x14ac:dyDescent="0.25">
      <c r="A77" s="3">
        <v>44</v>
      </c>
      <c r="B77" s="6" t="s">
        <v>52</v>
      </c>
      <c r="C77" s="6" t="s">
        <v>247</v>
      </c>
      <c r="D77" s="6" t="s">
        <v>25</v>
      </c>
      <c r="E77" s="3">
        <v>1988</v>
      </c>
      <c r="F77" s="35" t="str">
        <f t="shared" si="4"/>
        <v>MA</v>
      </c>
    </row>
    <row r="78" spans="1:7" x14ac:dyDescent="0.25">
      <c r="A78" s="3">
        <v>36</v>
      </c>
      <c r="B78" s="6" t="s">
        <v>38</v>
      </c>
      <c r="C78" s="6" t="s">
        <v>118</v>
      </c>
      <c r="D78" s="6" t="s">
        <v>119</v>
      </c>
      <c r="E78" s="3">
        <v>1985</v>
      </c>
      <c r="F78" s="35" t="s">
        <v>21</v>
      </c>
    </row>
    <row r="79" spans="1:7" x14ac:dyDescent="0.25">
      <c r="A79" s="3"/>
      <c r="B79" s="6" t="s">
        <v>108</v>
      </c>
      <c r="C79" s="6" t="s">
        <v>107</v>
      </c>
      <c r="D79" s="6" t="s">
        <v>109</v>
      </c>
      <c r="E79" s="3">
        <v>1987</v>
      </c>
      <c r="F79" s="35" t="str">
        <f>IF(E79&lt;1954,"ME",IF(E79&lt;1964,"MD",IF(E79&lt;1974,"MC",IF(E79&lt;1984,"MB",IF(E79&lt;1999,"MA",IF(E79&gt;1998,"HOBBY",""))))))</f>
        <v>MA</v>
      </c>
    </row>
    <row r="80" spans="1:7" x14ac:dyDescent="0.25">
      <c r="A80" s="3"/>
      <c r="B80" s="6" t="s">
        <v>116</v>
      </c>
      <c r="C80" s="6" t="s">
        <v>115</v>
      </c>
      <c r="D80" s="6" t="s">
        <v>117</v>
      </c>
      <c r="E80" s="3">
        <v>1998</v>
      </c>
      <c r="F80" s="35" t="str">
        <f>IF(E80&lt;1954,"ME",IF(E80&lt;1964,"MD",IF(E80&lt;1974,"MC",IF(E80&lt;1984,"MB",IF(E80&lt;1999,"MA",IF(E80&gt;1998,"HOBBY",""))))))</f>
        <v>MA</v>
      </c>
    </row>
    <row r="81" spans="1:6" x14ac:dyDescent="0.25">
      <c r="A81" s="3"/>
      <c r="B81" s="6" t="s">
        <v>31</v>
      </c>
      <c r="C81" s="6" t="s">
        <v>32</v>
      </c>
      <c r="D81" s="6" t="s">
        <v>95</v>
      </c>
      <c r="E81" s="3">
        <v>1989</v>
      </c>
      <c r="F81" s="35" t="s">
        <v>21</v>
      </c>
    </row>
    <row r="82" spans="1:6" x14ac:dyDescent="0.25">
      <c r="A82" s="3">
        <v>14</v>
      </c>
      <c r="B82" s="6" t="s">
        <v>63</v>
      </c>
      <c r="C82" s="6" t="s">
        <v>64</v>
      </c>
      <c r="D82" s="6" t="s">
        <v>96</v>
      </c>
      <c r="E82" s="3">
        <v>1987</v>
      </c>
      <c r="F82" s="35" t="str">
        <f>IF(E82&lt;1954,"ME",IF(E82&lt;1964,"MD",IF(E82&lt;1974,"MC",IF(E82&lt;1984,"MB",IF(E82&lt;1999,"MA",IF(E82&gt;1998,"HOBBY",""))))))</f>
        <v>MA</v>
      </c>
    </row>
    <row r="83" spans="1:6" x14ac:dyDescent="0.25">
      <c r="A83" s="3">
        <v>40</v>
      </c>
      <c r="B83" s="6" t="s">
        <v>147</v>
      </c>
      <c r="C83" s="6" t="s">
        <v>174</v>
      </c>
      <c r="D83" s="6" t="s">
        <v>135</v>
      </c>
      <c r="E83" s="3">
        <v>1972</v>
      </c>
      <c r="F83" s="35" t="str">
        <f>IF(E83&lt;1954,"ME",IF(E83&lt;1964,"MD",IF(E83&lt;1974,"MC",IF(E83&lt;1984,"MB",IF(E83&lt;1999,"MA",IF(E83&gt;1998,"HOBBY",""))))))</f>
        <v>MC</v>
      </c>
    </row>
    <row r="84" spans="1:6" x14ac:dyDescent="0.25">
      <c r="A84" s="3"/>
      <c r="B84" s="6" t="s">
        <v>147</v>
      </c>
      <c r="C84" s="6" t="s">
        <v>174</v>
      </c>
      <c r="D84" s="6" t="s">
        <v>135</v>
      </c>
      <c r="E84" s="3">
        <v>1972</v>
      </c>
      <c r="F84" s="35" t="str">
        <f>IF(E84&lt;1954,"ME",IF(E84&lt;1964,"MD",IF(E84&lt;1974,"MC",IF(E84&lt;1984,"MB",IF(E84&lt;1999,"MA",IF(E84&gt;1998,"HOBBY",""))))))</f>
        <v>MC</v>
      </c>
    </row>
    <row r="85" spans="1:6" x14ac:dyDescent="0.25">
      <c r="A85" s="57"/>
      <c r="B85" s="58"/>
      <c r="C85" s="58"/>
      <c r="D85" s="58"/>
      <c r="E85" s="57"/>
      <c r="F85" s="59"/>
    </row>
  </sheetData>
  <autoFilter ref="A2:I2">
    <sortState ref="A3:I84">
      <sortCondition ref="C2"/>
    </sortState>
  </autoFilter>
  <dataConsolidate/>
  <mergeCells count="1">
    <mergeCell ref="A1:F1"/>
  </mergeCells>
  <dataValidations count="1">
    <dataValidation type="list" allowBlank="1" showInputMessage="1" showErrorMessage="1" promptTitle="Meno" prompt="Vyber meno" sqref="B3:B5">
      <formula1>Meno</formula1>
    </dataValidation>
  </dataValidations>
  <pageMargins left="0" right="0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0"/>
  <sheetViews>
    <sheetView tabSelected="1" zoomScale="80" zoomScaleNormal="80" workbookViewId="0">
      <pane ySplit="2" topLeftCell="A3" activePane="bottomLeft" state="frozen"/>
      <selection pane="bottomLeft" activeCell="A17" sqref="A17"/>
    </sheetView>
  </sheetViews>
  <sheetFormatPr defaultRowHeight="15" x14ac:dyDescent="0.25"/>
  <cols>
    <col min="1" max="1" width="9.5703125" style="1" bestFit="1" customWidth="1"/>
    <col min="2" max="2" width="8.85546875" style="46" customWidth="1"/>
    <col min="3" max="3" width="10.28515625" style="46" bestFit="1" customWidth="1"/>
    <col min="4" max="4" width="14.42578125" style="9" customWidth="1"/>
    <col min="5" max="5" width="22" customWidth="1"/>
    <col min="6" max="6" width="34.28515625" bestFit="1" customWidth="1"/>
    <col min="7" max="7" width="6.5703125" style="1" bestFit="1" customWidth="1"/>
    <col min="8" max="8" width="10.140625" bestFit="1" customWidth="1"/>
    <col min="9" max="9" width="13.7109375" style="33" customWidth="1"/>
    <col min="10" max="10" width="14.28515625" style="5" bestFit="1" customWidth="1"/>
    <col min="11" max="11" width="20.5703125" style="5" bestFit="1" customWidth="1"/>
    <col min="12" max="12" width="6.7109375" style="51" hidden="1" customWidth="1"/>
    <col min="13" max="20" width="6.7109375" style="2" hidden="1" customWidth="1"/>
    <col min="21" max="21" width="8.7109375" style="2" hidden="1" customWidth="1"/>
    <col min="22" max="22" width="10.7109375" style="36" hidden="1" customWidth="1"/>
    <col min="26" max="26" width="11.42578125" bestFit="1" customWidth="1"/>
  </cols>
  <sheetData>
    <row r="1" spans="1:26" ht="23.25" x14ac:dyDescent="0.35">
      <c r="A1" s="63" t="s">
        <v>234</v>
      </c>
      <c r="B1" s="64"/>
      <c r="C1" s="64"/>
      <c r="D1" s="63"/>
      <c r="E1" s="63"/>
      <c r="F1" s="63"/>
      <c r="G1" s="63"/>
      <c r="H1" s="63"/>
      <c r="I1" s="63"/>
      <c r="J1" s="63"/>
      <c r="K1" s="63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1:26" s="40" customFormat="1" ht="39.75" customHeight="1" x14ac:dyDescent="0.25">
      <c r="A2" s="27" t="s">
        <v>0</v>
      </c>
      <c r="B2" s="45" t="s">
        <v>19</v>
      </c>
      <c r="C2" s="45" t="s">
        <v>20</v>
      </c>
      <c r="D2" s="39" t="s">
        <v>1</v>
      </c>
      <c r="E2" s="27" t="s">
        <v>2</v>
      </c>
      <c r="F2" s="27" t="s">
        <v>15</v>
      </c>
      <c r="G2" s="27" t="s">
        <v>3</v>
      </c>
      <c r="H2" s="27" t="s">
        <v>4</v>
      </c>
      <c r="I2" s="32" t="s">
        <v>14</v>
      </c>
      <c r="J2" s="28" t="s">
        <v>149</v>
      </c>
      <c r="K2" s="29" t="s">
        <v>16</v>
      </c>
      <c r="L2" s="27" t="s">
        <v>17</v>
      </c>
      <c r="M2" s="27" t="s">
        <v>22</v>
      </c>
      <c r="N2" s="27" t="s">
        <v>35</v>
      </c>
      <c r="O2" s="27" t="s">
        <v>34</v>
      </c>
      <c r="P2" s="27" t="s">
        <v>33</v>
      </c>
      <c r="Q2" s="27" t="s">
        <v>36</v>
      </c>
      <c r="R2" s="27" t="s">
        <v>37</v>
      </c>
      <c r="S2" s="27" t="s">
        <v>49</v>
      </c>
      <c r="T2" s="27" t="s">
        <v>59</v>
      </c>
      <c r="U2" s="27" t="s">
        <v>67</v>
      </c>
      <c r="V2" s="30" t="s">
        <v>18</v>
      </c>
      <c r="Y2" s="27">
        <v>3.55</v>
      </c>
      <c r="Z2" s="55">
        <v>1.1668055555555555E-2</v>
      </c>
    </row>
    <row r="3" spans="1:26" s="2" customFormat="1" x14ac:dyDescent="0.25">
      <c r="A3" s="3">
        <v>41</v>
      </c>
      <c r="B3" s="50">
        <v>1</v>
      </c>
      <c r="C3" s="50">
        <v>1</v>
      </c>
      <c r="D3" s="6" t="str">
        <f>VLOOKUP(A3,'06.kolo prezentácia'!$A$3:$F$85,2,FALSE)</f>
        <v>Tomáš</v>
      </c>
      <c r="E3" s="6" t="str">
        <f>VLOOKUP(A3,'06.kolo prezentácia'!$A$3:$F$85,3,FALSE)</f>
        <v>Podpera</v>
      </c>
      <c r="F3" s="6" t="str">
        <f>VLOOKUP(A3,'06.kolo prezentácia'!$A$3:$F$85,4,FALSE)</f>
        <v>Trenčín</v>
      </c>
      <c r="G3" s="3">
        <f>VLOOKUP(A3,'06.kolo prezentácia'!$A$3:$F$85,5,FALSE)</f>
        <v>1986</v>
      </c>
      <c r="H3" s="3" t="str">
        <f>VLOOKUP(A3,'06.kolo prezentácia'!$A$3:$F$85,6,FALSE)</f>
        <v>MA</v>
      </c>
      <c r="I3" s="49">
        <v>1.1668055555555555E-2</v>
      </c>
      <c r="J3" s="49">
        <f t="shared" ref="J3:J50" si="0">I3/$Y$2</f>
        <v>3.286776212832551E-3</v>
      </c>
      <c r="K3" s="49">
        <f t="shared" ref="K3:K45" si="1">I3-$Z$2</f>
        <v>0</v>
      </c>
      <c r="L3" s="50"/>
      <c r="M3" s="3"/>
      <c r="N3" s="3"/>
      <c r="O3" s="3"/>
      <c r="P3" s="3"/>
      <c r="Q3" s="3"/>
      <c r="R3" s="3"/>
      <c r="S3" s="3"/>
      <c r="T3" s="3"/>
      <c r="U3" s="3"/>
      <c r="V3" s="31">
        <f t="shared" ref="V3:V43" si="2">SUM(L3:U3)</f>
        <v>0</v>
      </c>
    </row>
    <row r="4" spans="1:26" s="2" customFormat="1" x14ac:dyDescent="0.25">
      <c r="A4" s="3">
        <v>5</v>
      </c>
      <c r="B4" s="50">
        <v>2</v>
      </c>
      <c r="C4" s="50">
        <v>1</v>
      </c>
      <c r="D4" s="6" t="str">
        <f>VLOOKUP(A4,'06.kolo prezentácia'!$A$3:$F$85,2,FALSE)</f>
        <v>Jozef</v>
      </c>
      <c r="E4" s="6" t="str">
        <f>VLOOKUP(A4,'06.kolo prezentácia'!$A$3:$F$85,3,FALSE)</f>
        <v>Kundala</v>
      </c>
      <c r="F4" s="6" t="str">
        <f>VLOOKUP(A4,'06.kolo prezentácia'!$A$3:$F$85,4,FALSE)</f>
        <v>Veľké Bielice</v>
      </c>
      <c r="G4" s="3">
        <f>VLOOKUP(A4,'06.kolo prezentácia'!$A$3:$F$85,5,FALSE)</f>
        <v>1982</v>
      </c>
      <c r="H4" s="3" t="str">
        <f>VLOOKUP(A4,'06.kolo prezentácia'!$A$3:$F$85,6,FALSE)</f>
        <v>MB</v>
      </c>
      <c r="I4" s="49">
        <v>1.2225231481481481E-2</v>
      </c>
      <c r="J4" s="49">
        <f t="shared" si="0"/>
        <v>3.4437271778821076E-3</v>
      </c>
      <c r="K4" s="49">
        <f t="shared" si="1"/>
        <v>5.5717592592592624E-4</v>
      </c>
      <c r="L4" s="50"/>
      <c r="M4" s="3"/>
      <c r="N4" s="3"/>
      <c r="O4" s="3"/>
      <c r="P4" s="3"/>
      <c r="Q4" s="3"/>
      <c r="R4" s="3"/>
      <c r="S4" s="3"/>
      <c r="T4" s="3"/>
      <c r="U4" s="3"/>
      <c r="V4" s="31">
        <f t="shared" si="2"/>
        <v>0</v>
      </c>
    </row>
    <row r="5" spans="1:26" s="2" customFormat="1" x14ac:dyDescent="0.25">
      <c r="A5" s="3">
        <v>2</v>
      </c>
      <c r="B5" s="50">
        <v>3</v>
      </c>
      <c r="C5" s="50">
        <v>2</v>
      </c>
      <c r="D5" s="6" t="str">
        <f>VLOOKUP(A5,'06.kolo prezentácia'!$A$3:$F$85,2,FALSE)</f>
        <v>Michal</v>
      </c>
      <c r="E5" s="6" t="str">
        <f>VLOOKUP(A5,'06.kolo prezentácia'!$A$3:$F$85,3,FALSE)</f>
        <v>Antal</v>
      </c>
      <c r="F5" s="6" t="str">
        <f>VLOOKUP(A5,'06.kolo prezentácia'!$A$3:$F$85,4,FALSE)</f>
        <v>Čachtice</v>
      </c>
      <c r="G5" s="3">
        <f>VLOOKUP(A5,'06.kolo prezentácia'!$A$3:$F$85,5,FALSE)</f>
        <v>1992</v>
      </c>
      <c r="H5" s="3" t="str">
        <f>VLOOKUP(A5,'06.kolo prezentácia'!$A$3:$F$85,6,FALSE)</f>
        <v>MA</v>
      </c>
      <c r="I5" s="49">
        <v>1.2456134259259259E-2</v>
      </c>
      <c r="J5" s="49">
        <f t="shared" si="0"/>
        <v>3.5087702138758476E-3</v>
      </c>
      <c r="K5" s="49">
        <f t="shared" si="1"/>
        <v>7.8807870370370403E-4</v>
      </c>
      <c r="L5" s="50"/>
      <c r="M5" s="3"/>
      <c r="N5" s="3"/>
      <c r="O5" s="3"/>
      <c r="P5" s="3"/>
      <c r="Q5" s="3"/>
      <c r="R5" s="3"/>
      <c r="S5" s="3"/>
      <c r="T5" s="3"/>
      <c r="U5" s="3"/>
      <c r="V5" s="31">
        <f t="shared" si="2"/>
        <v>0</v>
      </c>
    </row>
    <row r="6" spans="1:26" s="2" customFormat="1" x14ac:dyDescent="0.25">
      <c r="A6" s="3">
        <v>8</v>
      </c>
      <c r="B6" s="50">
        <v>4</v>
      </c>
      <c r="C6" s="50">
        <v>3</v>
      </c>
      <c r="D6" s="6" t="str">
        <f>VLOOKUP(A6,'06.kolo prezentácia'!$A$3:$F$85,2,FALSE)</f>
        <v>Kristián</v>
      </c>
      <c r="E6" s="6" t="str">
        <f>VLOOKUP(A6,'06.kolo prezentácia'!$A$3:$F$85,3,FALSE)</f>
        <v>Podlucký</v>
      </c>
      <c r="F6" s="6" t="str">
        <f>VLOOKUP(A6,'06.kolo prezentácia'!$A$3:$F$85,4,FALSE)</f>
        <v>via LS</v>
      </c>
      <c r="G6" s="3">
        <f>VLOOKUP(A6,'06.kolo prezentácia'!$A$3:$F$85,5,FALSE)</f>
        <v>1997</v>
      </c>
      <c r="H6" s="3" t="str">
        <f>VLOOKUP(A6,'06.kolo prezentácia'!$A$3:$F$85,6,FALSE)</f>
        <v>MA</v>
      </c>
      <c r="I6" s="49">
        <v>1.245625E-2</v>
      </c>
      <c r="J6" s="49">
        <f t="shared" si="0"/>
        <v>3.5088028169014086E-3</v>
      </c>
      <c r="K6" s="49">
        <f t="shared" si="1"/>
        <v>7.8819444444444553E-4</v>
      </c>
      <c r="L6" s="50"/>
      <c r="M6" s="34"/>
      <c r="N6" s="34"/>
      <c r="O6" s="34"/>
      <c r="P6" s="34"/>
      <c r="Q6" s="34"/>
      <c r="R6" s="34"/>
      <c r="S6" s="34"/>
      <c r="T6" s="34"/>
      <c r="U6" s="34"/>
      <c r="V6" s="31">
        <f t="shared" si="2"/>
        <v>0</v>
      </c>
    </row>
    <row r="7" spans="1:26" s="2" customFormat="1" x14ac:dyDescent="0.25">
      <c r="A7" s="3">
        <v>4</v>
      </c>
      <c r="B7" s="50">
        <v>5</v>
      </c>
      <c r="C7" s="50">
        <v>2</v>
      </c>
      <c r="D7" s="6" t="str">
        <f>VLOOKUP(A7,'06.kolo prezentácia'!$A$3:$F$85,2,FALSE)</f>
        <v>Milan</v>
      </c>
      <c r="E7" s="6" t="str">
        <f>VLOOKUP(A7,'06.kolo prezentácia'!$A$3:$F$85,3,FALSE)</f>
        <v>Makiš</v>
      </c>
      <c r="F7" s="6" t="str">
        <f>VLOOKUP(A7,'06.kolo prezentácia'!$A$3:$F$85,4,FALSE)</f>
        <v>Trenčín</v>
      </c>
      <c r="G7" s="3">
        <f>VLOOKUP(A7,'06.kolo prezentácia'!$A$3:$F$85,5,FALSE)</f>
        <v>1983</v>
      </c>
      <c r="H7" s="3" t="str">
        <f>VLOOKUP(A7,'06.kolo prezentácia'!$A$3:$F$85,6,FALSE)</f>
        <v>MB</v>
      </c>
      <c r="I7" s="49">
        <v>1.2692245370370369E-2</v>
      </c>
      <c r="J7" s="49">
        <f t="shared" si="0"/>
        <v>3.5752803860198226E-3</v>
      </c>
      <c r="K7" s="49">
        <f t="shared" si="1"/>
        <v>1.0241898148148146E-3</v>
      </c>
      <c r="L7" s="50"/>
      <c r="M7" s="3"/>
      <c r="N7" s="3"/>
      <c r="O7" s="3"/>
      <c r="P7" s="3"/>
      <c r="Q7" s="3"/>
      <c r="R7" s="3"/>
      <c r="S7" s="3"/>
      <c r="T7" s="3"/>
      <c r="U7" s="3"/>
      <c r="V7" s="31">
        <f t="shared" si="2"/>
        <v>0</v>
      </c>
    </row>
    <row r="8" spans="1:26" x14ac:dyDescent="0.25">
      <c r="A8" s="3">
        <v>42</v>
      </c>
      <c r="B8" s="50">
        <v>6</v>
      </c>
      <c r="C8" s="50">
        <v>3</v>
      </c>
      <c r="D8" s="6" t="str">
        <f>VLOOKUP(A8,'06.kolo prezentácia'!$A$3:$F$85,2,FALSE)</f>
        <v>Jozef</v>
      </c>
      <c r="E8" s="6" t="str">
        <f>VLOOKUP(A8,'06.kolo prezentácia'!$A$3:$F$85,3,FALSE)</f>
        <v>Dobrotka</v>
      </c>
      <c r="F8" s="6" t="str">
        <f>VLOOKUP(A8,'06.kolo prezentácia'!$A$3:$F$85,4,FALSE)</f>
        <v>Malé Bedzany</v>
      </c>
      <c r="G8" s="3">
        <f>VLOOKUP(A8,'06.kolo prezentácia'!$A$3:$F$85,5,FALSE)</f>
        <v>1980</v>
      </c>
      <c r="H8" s="3" t="str">
        <f>VLOOKUP(A8,'06.kolo prezentácia'!$A$3:$F$85,6,FALSE)</f>
        <v>MB</v>
      </c>
      <c r="I8" s="49">
        <v>1.2724189814814815E-2</v>
      </c>
      <c r="J8" s="49">
        <f t="shared" si="0"/>
        <v>3.5842788210745961E-3</v>
      </c>
      <c r="K8" s="49">
        <f t="shared" si="1"/>
        <v>1.0561342592592601E-3</v>
      </c>
      <c r="L8" s="50"/>
      <c r="M8" s="3"/>
      <c r="N8" s="3"/>
      <c r="O8" s="3"/>
      <c r="P8" s="3"/>
      <c r="Q8" s="3"/>
      <c r="R8" s="3"/>
      <c r="S8" s="3"/>
      <c r="T8" s="3"/>
      <c r="U8" s="3"/>
      <c r="V8" s="31">
        <f t="shared" si="2"/>
        <v>0</v>
      </c>
    </row>
    <row r="9" spans="1:26" x14ac:dyDescent="0.25">
      <c r="A9" s="3">
        <v>13</v>
      </c>
      <c r="B9" s="50">
        <v>7</v>
      </c>
      <c r="C9" s="50">
        <v>1</v>
      </c>
      <c r="D9" s="6" t="str">
        <f>VLOOKUP(A9,'06.kolo prezentácia'!$A$3:$F$85,2,FALSE)</f>
        <v>Pavol</v>
      </c>
      <c r="E9" s="6" t="str">
        <f>VLOOKUP(A9,'06.kolo prezentácia'!$A$3:$F$85,3,FALSE)</f>
        <v>Grňo</v>
      </c>
      <c r="F9" s="6" t="str">
        <f>VLOOKUP(A9,'06.kolo prezentácia'!$A$3:$F$85,4,FALSE)</f>
        <v>Brezolupy</v>
      </c>
      <c r="G9" s="3">
        <f>VLOOKUP(A9,'06.kolo prezentácia'!$A$3:$F$85,5,FALSE)</f>
        <v>1970</v>
      </c>
      <c r="H9" s="3" t="str">
        <f>VLOOKUP(A9,'06.kolo prezentácia'!$A$3:$F$85,6,FALSE)</f>
        <v>MC</v>
      </c>
      <c r="I9" s="49">
        <v>1.2837268518518519E-2</v>
      </c>
      <c r="J9" s="49">
        <f t="shared" si="0"/>
        <v>3.6161319770474701E-3</v>
      </c>
      <c r="K9" s="49">
        <f t="shared" si="1"/>
        <v>1.1692129629629639E-3</v>
      </c>
      <c r="L9" s="50"/>
      <c r="M9" s="3"/>
      <c r="N9" s="3"/>
      <c r="O9" s="3"/>
      <c r="P9" s="3"/>
      <c r="Q9" s="3"/>
      <c r="R9" s="3"/>
      <c r="S9" s="3"/>
      <c r="T9" s="3"/>
      <c r="U9" s="3"/>
      <c r="V9" s="31">
        <f t="shared" si="2"/>
        <v>0</v>
      </c>
    </row>
    <row r="10" spans="1:26" x14ac:dyDescent="0.25">
      <c r="A10" s="3">
        <v>18</v>
      </c>
      <c r="B10" s="50">
        <v>8</v>
      </c>
      <c r="C10" s="50">
        <v>2</v>
      </c>
      <c r="D10" s="6" t="str">
        <f>VLOOKUP(A10,'06.kolo prezentácia'!$A$3:$F$85,2,FALSE)</f>
        <v>Ivan</v>
      </c>
      <c r="E10" s="6" t="str">
        <f>VLOOKUP(A10,'06.kolo prezentácia'!$A$3:$F$85,3,FALSE)</f>
        <v>Pšenek</v>
      </c>
      <c r="F10" s="6" t="str">
        <f>VLOOKUP(A10,'06.kolo prezentácia'!$A$3:$F$85,4,FALSE)</f>
        <v>Dubnica nad Váhom</v>
      </c>
      <c r="G10" s="3">
        <f>VLOOKUP(A10,'06.kolo prezentácia'!$A$3:$F$85,5,FALSE)</f>
        <v>1967</v>
      </c>
      <c r="H10" s="3" t="str">
        <f>VLOOKUP(A10,'06.kolo prezentácia'!$A$3:$F$85,6,FALSE)</f>
        <v>MC</v>
      </c>
      <c r="I10" s="49">
        <v>1.3029282407407408E-2</v>
      </c>
      <c r="J10" s="49">
        <f t="shared" si="0"/>
        <v>3.6702203964527912E-3</v>
      </c>
      <c r="K10" s="49">
        <f t="shared" si="1"/>
        <v>1.361226851851853E-3</v>
      </c>
      <c r="L10" s="50"/>
      <c r="M10" s="3"/>
      <c r="N10" s="3"/>
      <c r="O10" s="3"/>
      <c r="P10" s="3"/>
      <c r="Q10" s="3"/>
      <c r="R10" s="3"/>
      <c r="S10" s="3"/>
      <c r="T10" s="3"/>
      <c r="U10" s="3"/>
      <c r="V10" s="31">
        <f t="shared" si="2"/>
        <v>0</v>
      </c>
    </row>
    <row r="11" spans="1:26" x14ac:dyDescent="0.25">
      <c r="A11" s="3">
        <v>24</v>
      </c>
      <c r="B11" s="50">
        <v>9</v>
      </c>
      <c r="C11" s="50">
        <v>4</v>
      </c>
      <c r="D11" s="6" t="str">
        <f>VLOOKUP(A11,'06.kolo prezentácia'!$A$3:$F$85,2,FALSE)</f>
        <v>Ján</v>
      </c>
      <c r="E11" s="6" t="str">
        <f>VLOOKUP(A11,'06.kolo prezentácia'!$A$3:$F$85,3,FALSE)</f>
        <v>Hrčka</v>
      </c>
      <c r="F11" s="6" t="str">
        <f>VLOOKUP(A11,'06.kolo prezentácia'!$A$3:$F$85,4,FALSE)</f>
        <v>Horné Naštice</v>
      </c>
      <c r="G11" s="3">
        <f>VLOOKUP(A11,'06.kolo prezentácia'!$A$3:$F$85,5,FALSE)</f>
        <v>1980</v>
      </c>
      <c r="H11" s="3" t="str">
        <f>VLOOKUP(A11,'06.kolo prezentácia'!$A$3:$F$85,6,FALSE)</f>
        <v>MB</v>
      </c>
      <c r="I11" s="49">
        <v>1.310625E-2</v>
      </c>
      <c r="J11" s="49">
        <f t="shared" si="0"/>
        <v>3.6919014084507043E-3</v>
      </c>
      <c r="K11" s="49">
        <f t="shared" si="1"/>
        <v>1.4381944444444451E-3</v>
      </c>
      <c r="L11" s="50"/>
      <c r="M11" s="3"/>
      <c r="N11" s="3"/>
      <c r="O11" s="3"/>
      <c r="P11" s="3"/>
      <c r="Q11" s="3"/>
      <c r="R11" s="3"/>
      <c r="S11" s="3"/>
      <c r="T11" s="3"/>
      <c r="U11" s="3"/>
      <c r="V11" s="31">
        <f t="shared" si="2"/>
        <v>0</v>
      </c>
    </row>
    <row r="12" spans="1:26" x14ac:dyDescent="0.25">
      <c r="A12" s="3">
        <v>6</v>
      </c>
      <c r="B12" s="50">
        <v>10</v>
      </c>
      <c r="C12" s="50">
        <v>3</v>
      </c>
      <c r="D12" s="6" t="str">
        <f>VLOOKUP(A12,'06.kolo prezentácia'!$A$3:$F$85,2,FALSE)</f>
        <v>Miroslav</v>
      </c>
      <c r="E12" s="6" t="str">
        <f>VLOOKUP(A12,'06.kolo prezentácia'!$A$3:$F$85,3,FALSE)</f>
        <v>Podlucký</v>
      </c>
      <c r="F12" s="6" t="str">
        <f>VLOOKUP(A12,'06.kolo prezentácia'!$A$3:$F$85,4,FALSE)</f>
        <v>via LS</v>
      </c>
      <c r="G12" s="3">
        <f>VLOOKUP(A12,'06.kolo prezentácia'!$A$3:$F$85,5,FALSE)</f>
        <v>1973</v>
      </c>
      <c r="H12" s="3" t="str">
        <f>VLOOKUP(A12,'06.kolo prezentácia'!$A$3:$F$85,6,FALSE)</f>
        <v>MC</v>
      </c>
      <c r="I12" s="49">
        <v>1.3230555555555556E-2</v>
      </c>
      <c r="J12" s="49">
        <f t="shared" si="0"/>
        <v>3.7269170579029738E-3</v>
      </c>
      <c r="K12" s="49">
        <f t="shared" si="1"/>
        <v>1.5625000000000014E-3</v>
      </c>
      <c r="L12" s="50"/>
      <c r="M12" s="3"/>
      <c r="N12" s="3"/>
      <c r="O12" s="3"/>
      <c r="P12" s="3"/>
      <c r="Q12" s="3"/>
      <c r="R12" s="3"/>
      <c r="S12" s="3"/>
      <c r="T12" s="3"/>
      <c r="U12" s="3"/>
      <c r="V12" s="31">
        <f t="shared" si="2"/>
        <v>0</v>
      </c>
    </row>
    <row r="13" spans="1:26" x14ac:dyDescent="0.25">
      <c r="A13" s="3">
        <v>37</v>
      </c>
      <c r="B13" s="50">
        <v>11</v>
      </c>
      <c r="C13" s="50">
        <v>1</v>
      </c>
      <c r="D13" s="6" t="str">
        <f>VLOOKUP(A13,'06.kolo prezentácia'!$A$3:$F$85,2,FALSE)</f>
        <v>Barbora</v>
      </c>
      <c r="E13" s="6" t="str">
        <f>VLOOKUP(A13,'06.kolo prezentácia'!$A$3:$F$85,3,FALSE)</f>
        <v>Doskočilová</v>
      </c>
      <c r="F13" s="6" t="str">
        <f>VLOOKUP(A13,'06.kolo prezentácia'!$A$3:$F$85,4,FALSE)</f>
        <v>Trenčín</v>
      </c>
      <c r="G13" s="3">
        <f>VLOOKUP(A13,'06.kolo prezentácia'!$A$3:$F$85,5,FALSE)</f>
        <v>1992</v>
      </c>
      <c r="H13" s="3" t="str">
        <f>VLOOKUP(A13,'06.kolo prezentácia'!$A$3:$F$85,6,FALSE)</f>
        <v>ŽA</v>
      </c>
      <c r="I13" s="49">
        <v>1.3398148148148147E-2</v>
      </c>
      <c r="J13" s="49">
        <f t="shared" si="0"/>
        <v>3.7741262389149712E-3</v>
      </c>
      <c r="K13" s="49">
        <f t="shared" si="1"/>
        <v>1.7300925925925921E-3</v>
      </c>
      <c r="L13" s="50"/>
      <c r="M13" s="3"/>
      <c r="N13" s="3"/>
      <c r="O13" s="3"/>
      <c r="P13" s="3"/>
      <c r="Q13" s="3"/>
      <c r="R13" s="3"/>
      <c r="S13" s="3"/>
      <c r="T13" s="3"/>
      <c r="U13" s="3"/>
      <c r="V13" s="31">
        <f t="shared" si="2"/>
        <v>0</v>
      </c>
    </row>
    <row r="14" spans="1:26" x14ac:dyDescent="0.25">
      <c r="A14" s="3">
        <v>29</v>
      </c>
      <c r="B14" s="50">
        <v>12</v>
      </c>
      <c r="C14" s="50">
        <v>4</v>
      </c>
      <c r="D14" s="6" t="str">
        <f>VLOOKUP(A14,'06.kolo prezentácia'!$A$3:$F$85,2,FALSE)</f>
        <v>Stanislav</v>
      </c>
      <c r="E14" s="6" t="str">
        <f>VLOOKUP(A14,'06.kolo prezentácia'!$A$3:$F$85,3,FALSE)</f>
        <v>Mikloš</v>
      </c>
      <c r="F14" s="6" t="str">
        <f>VLOOKUP(A14,'06.kolo prezentácia'!$A$3:$F$85,4,FALSE)</f>
        <v>Fair Play Sport BN</v>
      </c>
      <c r="G14" s="3">
        <f>VLOOKUP(A14,'06.kolo prezentácia'!$A$3:$F$85,5,FALSE)</f>
        <v>1984</v>
      </c>
      <c r="H14" s="3" t="str">
        <f>VLOOKUP(A14,'06.kolo prezentácia'!$A$3:$F$85,6,FALSE)</f>
        <v>MA</v>
      </c>
      <c r="I14" s="49">
        <v>1.3453819444444445E-2</v>
      </c>
      <c r="J14" s="49">
        <f t="shared" si="0"/>
        <v>3.789808294209703E-3</v>
      </c>
      <c r="K14" s="49">
        <f t="shared" si="1"/>
        <v>1.7857638888888906E-3</v>
      </c>
      <c r="L14" s="50"/>
      <c r="M14" s="3"/>
      <c r="N14" s="3"/>
      <c r="O14" s="3"/>
      <c r="P14" s="3"/>
      <c r="Q14" s="3"/>
      <c r="R14" s="3"/>
      <c r="S14" s="3"/>
      <c r="T14" s="3"/>
      <c r="U14" s="3"/>
      <c r="V14" s="31">
        <f t="shared" si="2"/>
        <v>0</v>
      </c>
    </row>
    <row r="15" spans="1:26" x14ac:dyDescent="0.25">
      <c r="A15" s="3">
        <v>3</v>
      </c>
      <c r="B15" s="50">
        <v>13</v>
      </c>
      <c r="C15" s="50">
        <v>5</v>
      </c>
      <c r="D15" s="6" t="str">
        <f>VLOOKUP(A15,'06.kolo prezentácia'!$A$3:$F$85,2,FALSE)</f>
        <v>Branislav</v>
      </c>
      <c r="E15" s="6" t="str">
        <f>VLOOKUP(A15,'06.kolo prezentácia'!$A$3:$F$85,3,FALSE)</f>
        <v>Filo</v>
      </c>
      <c r="F15" s="6" t="str">
        <f>VLOOKUP(A15,'06.kolo prezentácia'!$A$3:$F$85,4,FALSE)</f>
        <v>Rybany</v>
      </c>
      <c r="G15" s="3">
        <f>VLOOKUP(A15,'06.kolo prezentácia'!$A$3:$F$85,5,FALSE)</f>
        <v>1976</v>
      </c>
      <c r="H15" s="3" t="str">
        <f>VLOOKUP(A15,'06.kolo prezentácia'!$A$3:$F$85,6,FALSE)</f>
        <v>MB</v>
      </c>
      <c r="I15" s="49">
        <v>1.3524652777777778E-2</v>
      </c>
      <c r="J15" s="49">
        <f t="shared" si="0"/>
        <v>3.8097613458528954E-3</v>
      </c>
      <c r="K15" s="49">
        <f t="shared" si="1"/>
        <v>1.856597222222223E-3</v>
      </c>
      <c r="L15" s="50"/>
      <c r="M15" s="34"/>
      <c r="N15" s="34"/>
      <c r="O15" s="34"/>
      <c r="P15" s="34"/>
      <c r="Q15" s="34"/>
      <c r="R15" s="34"/>
      <c r="S15" s="34"/>
      <c r="T15" s="34"/>
      <c r="U15" s="34"/>
      <c r="V15" s="31">
        <f t="shared" si="2"/>
        <v>0</v>
      </c>
    </row>
    <row r="16" spans="1:26" x14ac:dyDescent="0.25">
      <c r="A16" s="3">
        <v>16</v>
      </c>
      <c r="B16" s="50">
        <v>14</v>
      </c>
      <c r="C16" s="50">
        <v>5</v>
      </c>
      <c r="D16" s="6" t="str">
        <f>VLOOKUP(A16,'06.kolo prezentácia'!$A$3:$F$85,2,FALSE)</f>
        <v>Filip</v>
      </c>
      <c r="E16" s="6" t="str">
        <f>VLOOKUP(A16,'06.kolo prezentácia'!$A$3:$F$85,3,FALSE)</f>
        <v>Pokrývka</v>
      </c>
      <c r="F16" s="6" t="str">
        <f>VLOOKUP(A16,'06.kolo prezentácia'!$A$3:$F$85,4,FALSE)</f>
        <v>Gymnázium BN</v>
      </c>
      <c r="G16" s="3">
        <f>VLOOKUP(A16,'06.kolo prezentácia'!$A$3:$F$85,5,FALSE)</f>
        <v>1995</v>
      </c>
      <c r="H16" s="3" t="str">
        <f>VLOOKUP(A16,'06.kolo prezentácia'!$A$3:$F$85,6,FALSE)</f>
        <v>MA</v>
      </c>
      <c r="I16" s="49">
        <v>1.3621064814814815E-2</v>
      </c>
      <c r="J16" s="49">
        <f t="shared" si="0"/>
        <v>3.8369196661450183E-3</v>
      </c>
      <c r="K16" s="49">
        <f t="shared" si="1"/>
        <v>1.9530092592592602E-3</v>
      </c>
      <c r="L16" s="50"/>
      <c r="M16" s="3"/>
      <c r="N16" s="3"/>
      <c r="O16" s="3"/>
      <c r="P16" s="3"/>
      <c r="Q16" s="3"/>
      <c r="R16" s="3"/>
      <c r="S16" s="3"/>
      <c r="T16" s="3"/>
      <c r="U16" s="3"/>
      <c r="V16" s="31">
        <f t="shared" si="2"/>
        <v>0</v>
      </c>
    </row>
    <row r="17" spans="1:22" x14ac:dyDescent="0.25">
      <c r="A17" s="3">
        <v>47</v>
      </c>
      <c r="B17" s="50">
        <v>15</v>
      </c>
      <c r="C17" s="50">
        <v>6</v>
      </c>
      <c r="D17" s="6" t="str">
        <f>VLOOKUP(A17,'06.kolo prezentácia'!$A$3:$F$85,2,FALSE)</f>
        <v>Juraj</v>
      </c>
      <c r="E17" s="6" t="str">
        <f>VLOOKUP(A17,'06.kolo prezentácia'!$A$3:$F$85,3,FALSE)</f>
        <v>Makový</v>
      </c>
      <c r="F17" s="6" t="str">
        <f>VLOOKUP(A17,'06.kolo prezentácia'!$A$3:$F$85,4,FALSE)</f>
        <v>ŠHOK BN - "nájdené tenisky :) "</v>
      </c>
      <c r="G17" s="3">
        <f>VLOOKUP(A17,'06.kolo prezentácia'!$A$3:$F$85,5,FALSE)</f>
        <v>1985</v>
      </c>
      <c r="H17" s="3" t="str">
        <f>VLOOKUP(A17,'06.kolo prezentácia'!$A$3:$F$85,6,FALSE)</f>
        <v>MA</v>
      </c>
      <c r="I17" s="49">
        <v>1.3827430555555555E-2</v>
      </c>
      <c r="J17" s="49">
        <f t="shared" si="0"/>
        <v>3.8950508607198749E-3</v>
      </c>
      <c r="K17" s="49">
        <f t="shared" si="1"/>
        <v>2.1593749999999998E-3</v>
      </c>
      <c r="L17" s="50"/>
      <c r="M17" s="3"/>
      <c r="N17" s="3"/>
      <c r="O17" s="3"/>
      <c r="P17" s="3"/>
      <c r="Q17" s="3"/>
      <c r="R17" s="3"/>
      <c r="S17" s="3"/>
      <c r="T17" s="3"/>
      <c r="U17" s="3"/>
      <c r="V17" s="31">
        <f t="shared" si="2"/>
        <v>0</v>
      </c>
    </row>
    <row r="18" spans="1:22" x14ac:dyDescent="0.25">
      <c r="A18" s="3">
        <v>45</v>
      </c>
      <c r="B18" s="50">
        <v>16</v>
      </c>
      <c r="C18" s="50">
        <v>7</v>
      </c>
      <c r="D18" s="6" t="str">
        <f>VLOOKUP(A18,'06.kolo prezentácia'!$A$3:$F$85,2,FALSE)</f>
        <v>Michal</v>
      </c>
      <c r="E18" s="6" t="str">
        <f>VLOOKUP(A18,'06.kolo prezentácia'!$A$3:$F$85,3,FALSE)</f>
        <v>Števica</v>
      </c>
      <c r="F18" s="6" t="str">
        <f>VLOOKUP(A18,'06.kolo prezentácia'!$A$3:$F$85,4,FALSE)</f>
        <v>KRB Partizánske</v>
      </c>
      <c r="G18" s="3">
        <f>VLOOKUP(A18,'06.kolo prezentácia'!$A$3:$F$85,5,FALSE)</f>
        <v>1997</v>
      </c>
      <c r="H18" s="3" t="str">
        <f>VLOOKUP(A18,'06.kolo prezentácia'!$A$3:$F$85,6,FALSE)</f>
        <v>MA</v>
      </c>
      <c r="I18" s="49">
        <v>1.3947453703703703E-2</v>
      </c>
      <c r="J18" s="49">
        <f t="shared" si="0"/>
        <v>3.9288601982263955E-3</v>
      </c>
      <c r="K18" s="49">
        <f t="shared" si="1"/>
        <v>2.2793981481481485E-3</v>
      </c>
      <c r="L18" s="50"/>
      <c r="M18" s="3"/>
      <c r="N18" s="3"/>
      <c r="O18" s="3"/>
      <c r="P18" s="3"/>
      <c r="Q18" s="3"/>
      <c r="R18" s="3"/>
      <c r="S18" s="3"/>
      <c r="T18" s="3"/>
      <c r="U18" s="3"/>
      <c r="V18" s="31">
        <f t="shared" si="2"/>
        <v>0</v>
      </c>
    </row>
    <row r="19" spans="1:22" x14ac:dyDescent="0.25">
      <c r="A19" s="3">
        <v>10</v>
      </c>
      <c r="B19" s="50">
        <v>17</v>
      </c>
      <c r="C19" s="50">
        <v>4</v>
      </c>
      <c r="D19" s="6" t="str">
        <f>VLOOKUP(A19,'06.kolo prezentácia'!$A$3:$F$85,2,FALSE)</f>
        <v>Dušan</v>
      </c>
      <c r="E19" s="6" t="str">
        <f>VLOOKUP(A19,'06.kolo prezentácia'!$A$3:$F$85,3,FALSE)</f>
        <v>Ďuračka</v>
      </c>
      <c r="F19" s="6" t="str">
        <f>VLOOKUP(A19,'06.kolo prezentácia'!$A$3:$F$85,4,FALSE)</f>
        <v>Sokol Šišov</v>
      </c>
      <c r="G19" s="3">
        <f>VLOOKUP(A19,'06.kolo prezentácia'!$A$3:$F$85,5,FALSE)</f>
        <v>1965</v>
      </c>
      <c r="H19" s="3" t="str">
        <f>VLOOKUP(A19,'06.kolo prezentácia'!$A$3:$F$85,6,FALSE)</f>
        <v>MC</v>
      </c>
      <c r="I19" s="49">
        <v>1.4030324074074075E-2</v>
      </c>
      <c r="J19" s="49">
        <f t="shared" si="0"/>
        <v>3.9522039645279086E-3</v>
      </c>
      <c r="K19" s="49">
        <f t="shared" si="1"/>
        <v>2.3622685185185205E-3</v>
      </c>
      <c r="L19" s="50"/>
      <c r="M19" s="3"/>
      <c r="N19" s="3"/>
      <c r="O19" s="3"/>
      <c r="P19" s="3"/>
      <c r="Q19" s="3"/>
      <c r="R19" s="3"/>
      <c r="S19" s="3"/>
      <c r="T19" s="3"/>
      <c r="U19" s="3"/>
      <c r="V19" s="31">
        <f t="shared" si="2"/>
        <v>0</v>
      </c>
    </row>
    <row r="20" spans="1:22" x14ac:dyDescent="0.25">
      <c r="A20" s="3">
        <v>1</v>
      </c>
      <c r="B20" s="50">
        <v>18</v>
      </c>
      <c r="C20" s="50">
        <v>1</v>
      </c>
      <c r="D20" s="6" t="str">
        <f>VLOOKUP(A20,'06.kolo prezentácia'!$A$3:$F$85,2,FALSE)</f>
        <v>Jozef</v>
      </c>
      <c r="E20" s="6" t="str">
        <f>VLOOKUP(A20,'06.kolo prezentácia'!$A$3:$F$85,3,FALSE)</f>
        <v>Oprchal</v>
      </c>
      <c r="F20" s="6" t="str">
        <f>VLOOKUP(A20,'06.kolo prezentácia'!$A$3:$F$85,4,FALSE)</f>
        <v>Čachtice</v>
      </c>
      <c r="G20" s="3">
        <f>VLOOKUP(A20,'06.kolo prezentácia'!$A$3:$F$85,5,FALSE)</f>
        <v>1963</v>
      </c>
      <c r="H20" s="3" t="str">
        <f>VLOOKUP(A20,'06.kolo prezentácia'!$A$3:$F$85,6,FALSE)</f>
        <v>MD</v>
      </c>
      <c r="I20" s="49">
        <v>1.4138541666666666E-2</v>
      </c>
      <c r="J20" s="49">
        <f t="shared" si="0"/>
        <v>3.9826877934272297E-3</v>
      </c>
      <c r="K20" s="49">
        <f t="shared" si="1"/>
        <v>2.4704861111111108E-3</v>
      </c>
      <c r="L20" s="50"/>
      <c r="M20" s="3"/>
      <c r="N20" s="3"/>
      <c r="O20" s="3"/>
      <c r="P20" s="3"/>
      <c r="Q20" s="3"/>
      <c r="R20" s="3"/>
      <c r="S20" s="3"/>
      <c r="T20" s="3"/>
      <c r="U20" s="3"/>
      <c r="V20" s="31">
        <f t="shared" si="2"/>
        <v>0</v>
      </c>
    </row>
    <row r="21" spans="1:22" x14ac:dyDescent="0.25">
      <c r="A21" s="3">
        <v>34</v>
      </c>
      <c r="B21" s="50">
        <v>19</v>
      </c>
      <c r="C21" s="50">
        <v>8</v>
      </c>
      <c r="D21" s="6" t="str">
        <f>VLOOKUP(A21,'06.kolo prezentácia'!$A$3:$F$85,2,FALSE)</f>
        <v>Marek</v>
      </c>
      <c r="E21" s="6" t="str">
        <f>VLOOKUP(A21,'06.kolo prezentácia'!$A$3:$F$85,3,FALSE)</f>
        <v>Pšenák</v>
      </c>
      <c r="F21" s="6" t="str">
        <f>VLOOKUP(A21,'06.kolo prezentácia'!$A$3:$F$85,4,FALSE)</f>
        <v>Bánovce nad Bebravou</v>
      </c>
      <c r="G21" s="3">
        <f>VLOOKUP(A21,'06.kolo prezentácia'!$A$3:$F$85,5,FALSE)</f>
        <v>1984</v>
      </c>
      <c r="H21" s="3" t="str">
        <f>VLOOKUP(A21,'06.kolo prezentácia'!$A$3:$F$85,6,FALSE)</f>
        <v>MA</v>
      </c>
      <c r="I21" s="49">
        <v>1.4210069444444444E-2</v>
      </c>
      <c r="J21" s="49">
        <f t="shared" si="0"/>
        <v>4.0028364632237875E-3</v>
      </c>
      <c r="K21" s="49">
        <f t="shared" si="1"/>
        <v>2.5420138888888888E-3</v>
      </c>
      <c r="L21" s="50"/>
      <c r="M21" s="3"/>
      <c r="N21" s="3"/>
      <c r="O21" s="3"/>
      <c r="P21" s="3"/>
      <c r="Q21" s="3"/>
      <c r="R21" s="3"/>
      <c r="S21" s="3"/>
      <c r="T21" s="3"/>
      <c r="U21" s="3"/>
      <c r="V21" s="31">
        <f t="shared" si="2"/>
        <v>0</v>
      </c>
    </row>
    <row r="22" spans="1:22" x14ac:dyDescent="0.25">
      <c r="A22" s="3">
        <v>32</v>
      </c>
      <c r="B22" s="50">
        <v>20</v>
      </c>
      <c r="C22" s="50">
        <v>6</v>
      </c>
      <c r="D22" s="6" t="str">
        <f>VLOOKUP(A22,'06.kolo prezentácia'!$A$3:$F$85,2,FALSE)</f>
        <v>Michal</v>
      </c>
      <c r="E22" s="6" t="str">
        <f>VLOOKUP(A22,'06.kolo prezentácia'!$A$3:$F$85,3,FALSE)</f>
        <v>Korec</v>
      </c>
      <c r="F22" s="6" t="str">
        <f>VLOOKUP(A22,'06.kolo prezentácia'!$A$3:$F$85,4,FALSE)</f>
        <v>Bánovce nad Bebravou</v>
      </c>
      <c r="G22" s="3">
        <f>VLOOKUP(A22,'06.kolo prezentácia'!$A$3:$F$85,5,FALSE)</f>
        <v>1983</v>
      </c>
      <c r="H22" s="3" t="str">
        <f>VLOOKUP(A22,'06.kolo prezentácia'!$A$3:$F$85,6,FALSE)</f>
        <v>MB</v>
      </c>
      <c r="I22" s="49">
        <v>1.4405555555555555E-2</v>
      </c>
      <c r="J22" s="49">
        <f t="shared" si="0"/>
        <v>4.0579029733959311E-3</v>
      </c>
      <c r="K22" s="49">
        <f t="shared" si="1"/>
        <v>2.7375000000000003E-3</v>
      </c>
      <c r="L22" s="50"/>
      <c r="M22" s="3"/>
      <c r="N22" s="3"/>
      <c r="O22" s="3"/>
      <c r="P22" s="3"/>
      <c r="Q22" s="3"/>
      <c r="R22" s="3"/>
      <c r="S22" s="3"/>
      <c r="T22" s="3"/>
      <c r="U22" s="3"/>
      <c r="V22" s="31">
        <f t="shared" si="2"/>
        <v>0</v>
      </c>
    </row>
    <row r="23" spans="1:22" x14ac:dyDescent="0.25">
      <c r="A23" s="3">
        <v>23</v>
      </c>
      <c r="B23" s="50">
        <v>21</v>
      </c>
      <c r="C23" s="50">
        <v>9</v>
      </c>
      <c r="D23" s="6" t="str">
        <f>VLOOKUP(A23,'06.kolo prezentácia'!$A$3:$F$85,2,FALSE)</f>
        <v>Ján</v>
      </c>
      <c r="E23" s="6" t="str">
        <f>VLOOKUP(A23,'06.kolo prezentácia'!$A$3:$F$85,3,FALSE)</f>
        <v>Bučko</v>
      </c>
      <c r="F23" s="6" t="str">
        <f>VLOOKUP(A23,'06.kolo prezentácia'!$A$3:$F$85,4,FALSE)</f>
        <v>Bánovce nad Bebravou</v>
      </c>
      <c r="G23" s="3">
        <f>VLOOKUP(A23,'06.kolo prezentácia'!$A$3:$F$85,5,FALSE)</f>
        <v>1984</v>
      </c>
      <c r="H23" s="3" t="str">
        <f>VLOOKUP(A23,'06.kolo prezentácia'!$A$3:$F$85,6,FALSE)</f>
        <v>MA</v>
      </c>
      <c r="I23" s="49">
        <v>1.4818171296296296E-2</v>
      </c>
      <c r="J23" s="49">
        <f t="shared" si="0"/>
        <v>4.1741327595200836E-3</v>
      </c>
      <c r="K23" s="49">
        <f t="shared" si="1"/>
        <v>3.1501157407407415E-3</v>
      </c>
      <c r="L23" s="50"/>
      <c r="M23" s="3"/>
      <c r="N23" s="3"/>
      <c r="O23" s="3"/>
      <c r="P23" s="3"/>
      <c r="Q23" s="3"/>
      <c r="R23" s="3"/>
      <c r="S23" s="3"/>
      <c r="T23" s="3"/>
      <c r="U23" s="3"/>
      <c r="V23" s="31">
        <f t="shared" si="2"/>
        <v>0</v>
      </c>
    </row>
    <row r="24" spans="1:22" x14ac:dyDescent="0.25">
      <c r="A24" s="3">
        <v>25</v>
      </c>
      <c r="B24" s="50">
        <v>22</v>
      </c>
      <c r="C24" s="50">
        <v>5</v>
      </c>
      <c r="D24" s="6" t="str">
        <f>VLOOKUP(A24,'06.kolo prezentácia'!$A$3:$F$85,2,FALSE)</f>
        <v>Drahoslav</v>
      </c>
      <c r="E24" s="6" t="str">
        <f>VLOOKUP(A24,'06.kolo prezentácia'!$A$3:$F$85,3,FALSE)</f>
        <v>Masarik</v>
      </c>
      <c r="F24" s="6" t="str">
        <f>VLOOKUP(A24,'06.kolo prezentácia'!$A$3:$F$85,4,FALSE)</f>
        <v>Trenčín</v>
      </c>
      <c r="G24" s="3">
        <f>VLOOKUP(A24,'06.kolo prezentácia'!$A$3:$F$85,5,FALSE)</f>
        <v>1967</v>
      </c>
      <c r="H24" s="3" t="str">
        <f>VLOOKUP(A24,'06.kolo prezentácia'!$A$3:$F$85,6,FALSE)</f>
        <v>MC</v>
      </c>
      <c r="I24" s="49">
        <v>1.5137962962962962E-2</v>
      </c>
      <c r="J24" s="49">
        <f t="shared" si="0"/>
        <v>4.2642149191444963E-3</v>
      </c>
      <c r="K24" s="49">
        <f t="shared" si="1"/>
        <v>3.4699074074074077E-3</v>
      </c>
      <c r="L24" s="50"/>
      <c r="M24" s="3"/>
      <c r="N24" s="3"/>
      <c r="O24" s="3"/>
      <c r="P24" s="3"/>
      <c r="Q24" s="3"/>
      <c r="R24" s="3"/>
      <c r="S24" s="3"/>
      <c r="T24" s="3"/>
      <c r="U24" s="3"/>
      <c r="V24" s="31">
        <f t="shared" si="2"/>
        <v>0</v>
      </c>
    </row>
    <row r="25" spans="1:22" x14ac:dyDescent="0.25">
      <c r="A25" s="3">
        <v>33</v>
      </c>
      <c r="B25" s="50">
        <v>23</v>
      </c>
      <c r="C25" s="50">
        <v>10</v>
      </c>
      <c r="D25" s="6" t="str">
        <f>VLOOKUP(A25,'06.kolo prezentácia'!$A$3:$F$85,2,FALSE)</f>
        <v>Martin</v>
      </c>
      <c r="E25" s="6" t="str">
        <f>VLOOKUP(A25,'06.kolo prezentácia'!$A$3:$F$85,3,FALSE)</f>
        <v>Janáč</v>
      </c>
      <c r="F25" s="6" t="str">
        <f>VLOOKUP(A25,'06.kolo prezentácia'!$A$3:$F$85,4,FALSE)</f>
        <v>Bánovce nad Bebravou</v>
      </c>
      <c r="G25" s="3">
        <f>VLOOKUP(A25,'06.kolo prezentácia'!$A$3:$F$85,5,FALSE)</f>
        <v>1987</v>
      </c>
      <c r="H25" s="3" t="str">
        <f>VLOOKUP(A25,'06.kolo prezentácia'!$A$3:$F$85,6,FALSE)</f>
        <v>MA</v>
      </c>
      <c r="I25" s="49">
        <v>1.5305092592592592E-2</v>
      </c>
      <c r="J25" s="49">
        <f t="shared" si="0"/>
        <v>4.3112936880542515E-3</v>
      </c>
      <c r="K25" s="49">
        <f t="shared" si="1"/>
        <v>3.6370370370370376E-3</v>
      </c>
      <c r="L25" s="50"/>
      <c r="M25" s="3"/>
      <c r="N25" s="3"/>
      <c r="O25" s="3"/>
      <c r="P25" s="3"/>
      <c r="Q25" s="3"/>
      <c r="R25" s="3"/>
      <c r="S25" s="3"/>
      <c r="T25" s="3"/>
      <c r="U25" s="3"/>
      <c r="V25" s="31">
        <f t="shared" si="2"/>
        <v>0</v>
      </c>
    </row>
    <row r="26" spans="1:22" x14ac:dyDescent="0.25">
      <c r="A26" s="3">
        <v>27</v>
      </c>
      <c r="B26" s="50">
        <v>24</v>
      </c>
      <c r="C26" s="50">
        <v>2</v>
      </c>
      <c r="D26" s="6" t="str">
        <f>VLOOKUP(A26,'06.kolo prezentácia'!$A$3:$F$85,2,FALSE)</f>
        <v>Veronika</v>
      </c>
      <c r="E26" s="6" t="str">
        <f>VLOOKUP(A26,'06.kolo prezentácia'!$A$3:$F$85,3,FALSE)</f>
        <v>Bakalárová</v>
      </c>
      <c r="F26" s="6" t="str">
        <f>VLOOKUP(A26,'06.kolo prezentácia'!$A$3:$F$85,4,FALSE)</f>
        <v>Trenčín</v>
      </c>
      <c r="G26" s="3">
        <f>VLOOKUP(A26,'06.kolo prezentácia'!$A$3:$F$85,5,FALSE)</f>
        <v>1987</v>
      </c>
      <c r="H26" s="3" t="str">
        <f>VLOOKUP(A26,'06.kolo prezentácia'!$A$3:$F$85,6,FALSE)</f>
        <v>ŽA</v>
      </c>
      <c r="I26" s="49">
        <v>1.5390625E-2</v>
      </c>
      <c r="J26" s="49">
        <f t="shared" si="0"/>
        <v>4.3353873239436623E-3</v>
      </c>
      <c r="K26" s="49">
        <f t="shared" si="1"/>
        <v>3.722569444444445E-3</v>
      </c>
      <c r="L26" s="50"/>
      <c r="M26" s="3"/>
      <c r="N26" s="3"/>
      <c r="O26" s="3"/>
      <c r="P26" s="3"/>
      <c r="Q26" s="3"/>
      <c r="R26" s="3"/>
      <c r="S26" s="3"/>
      <c r="T26" s="3"/>
      <c r="U26" s="3"/>
      <c r="V26" s="31">
        <f t="shared" si="2"/>
        <v>0</v>
      </c>
    </row>
    <row r="27" spans="1:22" x14ac:dyDescent="0.25">
      <c r="A27" s="3">
        <v>39</v>
      </c>
      <c r="B27" s="50">
        <v>25</v>
      </c>
      <c r="C27" s="50">
        <v>1</v>
      </c>
      <c r="D27" s="6" t="str">
        <f>VLOOKUP(A27,'06.kolo prezentácia'!$A$3:$F$85,2,FALSE)</f>
        <v>Ferdinand</v>
      </c>
      <c r="E27" s="6" t="str">
        <f>VLOOKUP(A27,'06.kolo prezentácia'!$A$3:$F$85,3,FALSE)</f>
        <v>Husár</v>
      </c>
      <c r="F27" s="6" t="str">
        <f>VLOOKUP(A27,'06.kolo prezentácia'!$A$3:$F$85,4,FALSE)</f>
        <v>Trenčín</v>
      </c>
      <c r="G27" s="3">
        <f>VLOOKUP(A27,'06.kolo prezentácia'!$A$3:$F$85,5,FALSE)</f>
        <v>1944</v>
      </c>
      <c r="H27" s="3" t="str">
        <f>VLOOKUP(A27,'06.kolo prezentácia'!$A$3:$F$85,6,FALSE)</f>
        <v>ME</v>
      </c>
      <c r="I27" s="49">
        <v>1.5598958333333331E-2</v>
      </c>
      <c r="J27" s="49">
        <f t="shared" si="0"/>
        <v>4.3940727699530516E-3</v>
      </c>
      <c r="K27" s="49">
        <f t="shared" si="1"/>
        <v>3.9309027777777762E-3</v>
      </c>
      <c r="L27" s="50"/>
      <c r="M27" s="3"/>
      <c r="N27" s="3"/>
      <c r="O27" s="3"/>
      <c r="P27" s="3"/>
      <c r="Q27" s="3"/>
      <c r="R27" s="3"/>
      <c r="S27" s="3"/>
      <c r="T27" s="3"/>
      <c r="U27" s="3"/>
      <c r="V27" s="31">
        <f t="shared" si="2"/>
        <v>0</v>
      </c>
    </row>
    <row r="28" spans="1:22" x14ac:dyDescent="0.25">
      <c r="A28" s="3">
        <v>43</v>
      </c>
      <c r="B28" s="50">
        <v>26</v>
      </c>
      <c r="C28" s="50">
        <v>11</v>
      </c>
      <c r="D28" s="6" t="str">
        <f>VLOOKUP(A28,'06.kolo prezentácia'!$A$3:$F$85,2,FALSE)</f>
        <v>Michal</v>
      </c>
      <c r="E28" s="6" t="str">
        <f>VLOOKUP(A28,'06.kolo prezentácia'!$A$3:$F$85,3,FALSE)</f>
        <v>Hruboš</v>
      </c>
      <c r="F28" s="6" t="str">
        <f>VLOOKUP(A28,'06.kolo prezentácia'!$A$3:$F$85,4,FALSE)</f>
        <v>Hruboš team</v>
      </c>
      <c r="G28" s="3">
        <f>VLOOKUP(A28,'06.kolo prezentácia'!$A$3:$F$85,5,FALSE)</f>
        <v>1986</v>
      </c>
      <c r="H28" s="3" t="str">
        <f>VLOOKUP(A28,'06.kolo prezentácia'!$A$3:$F$85,6,FALSE)</f>
        <v>MA</v>
      </c>
      <c r="I28" s="49">
        <v>1.5607060185185184E-2</v>
      </c>
      <c r="J28" s="49">
        <f t="shared" si="0"/>
        <v>4.3963549817423054E-3</v>
      </c>
      <c r="K28" s="49">
        <f t="shared" si="1"/>
        <v>3.9390046296296291E-3</v>
      </c>
      <c r="L28" s="50"/>
      <c r="M28" s="3"/>
      <c r="N28" s="3"/>
      <c r="O28" s="3"/>
      <c r="P28" s="3"/>
      <c r="Q28" s="3"/>
      <c r="R28" s="3"/>
      <c r="S28" s="3"/>
      <c r="T28" s="3"/>
      <c r="U28" s="3"/>
      <c r="V28" s="31">
        <f t="shared" si="2"/>
        <v>0</v>
      </c>
    </row>
    <row r="29" spans="1:22" x14ac:dyDescent="0.25">
      <c r="A29" s="3">
        <v>28</v>
      </c>
      <c r="B29" s="50">
        <v>27</v>
      </c>
      <c r="C29" s="50">
        <v>2</v>
      </c>
      <c r="D29" s="6" t="str">
        <f>VLOOKUP(A29,'06.kolo prezentácia'!$A$3:$F$85,2,FALSE)</f>
        <v>Jozef</v>
      </c>
      <c r="E29" s="6" t="str">
        <f>VLOOKUP(A29,'06.kolo prezentácia'!$A$3:$F$85,3,FALSE)</f>
        <v>Kudla</v>
      </c>
      <c r="F29" s="6" t="str">
        <f>VLOOKUP(A29,'06.kolo prezentácia'!$A$3:$F$85,4,FALSE)</f>
        <v>Trenčín</v>
      </c>
      <c r="G29" s="3">
        <f>VLOOKUP(A29,'06.kolo prezentácia'!$A$3:$F$85,5,FALSE)</f>
        <v>1947</v>
      </c>
      <c r="H29" s="3" t="str">
        <f>VLOOKUP(A29,'06.kolo prezentácia'!$A$3:$F$85,6,FALSE)</f>
        <v>ME</v>
      </c>
      <c r="I29" s="49">
        <v>1.5755092592592595E-2</v>
      </c>
      <c r="J29" s="49">
        <f t="shared" si="0"/>
        <v>4.4380542514345341E-3</v>
      </c>
      <c r="K29" s="49">
        <f t="shared" si="1"/>
        <v>4.0870370370370401E-3</v>
      </c>
      <c r="L29" s="50"/>
      <c r="M29" s="3"/>
      <c r="N29" s="3"/>
      <c r="O29" s="3"/>
      <c r="P29" s="3"/>
      <c r="Q29" s="3"/>
      <c r="R29" s="3"/>
      <c r="S29" s="3"/>
      <c r="T29" s="3"/>
      <c r="U29" s="3"/>
      <c r="V29" s="31">
        <f t="shared" si="2"/>
        <v>0</v>
      </c>
    </row>
    <row r="30" spans="1:22" x14ac:dyDescent="0.25">
      <c r="A30" s="3">
        <v>21</v>
      </c>
      <c r="B30" s="50">
        <v>28</v>
      </c>
      <c r="C30" s="50">
        <v>6</v>
      </c>
      <c r="D30" s="6" t="str">
        <f>VLOOKUP(A30,'06.kolo prezentácia'!$A$3:$F$85,2,FALSE)</f>
        <v>Peter</v>
      </c>
      <c r="E30" s="6" t="str">
        <f>VLOOKUP(A30,'06.kolo prezentácia'!$A$3:$F$85,3,FALSE)</f>
        <v>Minarovič</v>
      </c>
      <c r="F30" s="6" t="str">
        <f>VLOOKUP(A30,'06.kolo prezentácia'!$A$3:$F$85,4,FALSE)</f>
        <v>Bánovce nad Bebravou</v>
      </c>
      <c r="G30" s="3">
        <f>VLOOKUP(A30,'06.kolo prezentácia'!$A$3:$F$85,5,FALSE)</f>
        <v>1969</v>
      </c>
      <c r="H30" s="3" t="str">
        <f>VLOOKUP(A30,'06.kolo prezentácia'!$A$3:$F$85,6,FALSE)</f>
        <v>MC</v>
      </c>
      <c r="I30" s="49">
        <v>1.5777430555555555E-2</v>
      </c>
      <c r="J30" s="49">
        <f t="shared" si="0"/>
        <v>4.4443466353677619E-3</v>
      </c>
      <c r="K30" s="49">
        <f t="shared" si="1"/>
        <v>4.1093750000000002E-3</v>
      </c>
      <c r="L30" s="50"/>
      <c r="M30" s="3"/>
      <c r="N30" s="3"/>
      <c r="O30" s="3"/>
      <c r="P30" s="3"/>
      <c r="Q30" s="3"/>
      <c r="R30" s="3"/>
      <c r="S30" s="3"/>
      <c r="T30" s="3"/>
      <c r="U30" s="3"/>
      <c r="V30" s="31">
        <f t="shared" si="2"/>
        <v>0</v>
      </c>
    </row>
    <row r="31" spans="1:22" x14ac:dyDescent="0.25">
      <c r="A31" s="3">
        <v>7</v>
      </c>
      <c r="B31" s="50">
        <v>29</v>
      </c>
      <c r="C31" s="50">
        <v>1</v>
      </c>
      <c r="D31" s="6" t="str">
        <f>VLOOKUP(A31,'06.kolo prezentácia'!$A$3:$F$85,2,FALSE)</f>
        <v>Miroslav</v>
      </c>
      <c r="E31" s="6" t="str">
        <f>VLOOKUP(A31,'06.kolo prezentácia'!$A$3:$F$85,3,FALSE)</f>
        <v>Podlucký</v>
      </c>
      <c r="F31" s="6" t="str">
        <f>VLOOKUP(A31,'06.kolo prezentácia'!$A$3:$F$85,4,FALSE)</f>
        <v>via LS</v>
      </c>
      <c r="G31" s="3">
        <f>VLOOKUP(A31,'06.kolo prezentácia'!$A$3:$F$85,5,FALSE)</f>
        <v>1999</v>
      </c>
      <c r="H31" s="3" t="str">
        <f>VLOOKUP(A31,'06.kolo prezentácia'!$A$3:$F$85,6,FALSE)</f>
        <v>HOBBY</v>
      </c>
      <c r="I31" s="49">
        <v>1.5941319444444445E-2</v>
      </c>
      <c r="J31" s="49">
        <f t="shared" si="0"/>
        <v>4.4905125195618158E-3</v>
      </c>
      <c r="K31" s="49">
        <f t="shared" si="1"/>
        <v>4.2732638888888907E-3</v>
      </c>
      <c r="L31" s="50"/>
      <c r="M31" s="34"/>
      <c r="N31" s="34"/>
      <c r="O31" s="34"/>
      <c r="P31" s="34"/>
      <c r="Q31" s="34"/>
      <c r="R31" s="34"/>
      <c r="S31" s="34"/>
      <c r="T31" s="3"/>
      <c r="U31" s="3"/>
      <c r="V31" s="31">
        <f t="shared" si="2"/>
        <v>0</v>
      </c>
    </row>
    <row r="32" spans="1:22" x14ac:dyDescent="0.25">
      <c r="A32" s="3">
        <v>48</v>
      </c>
      <c r="B32" s="50">
        <v>30</v>
      </c>
      <c r="C32" s="50">
        <v>12</v>
      </c>
      <c r="D32" s="6" t="str">
        <f>VLOOKUP(A32,'06.kolo prezentácia'!$A$3:$F$85,2,FALSE)</f>
        <v>Erik</v>
      </c>
      <c r="E32" s="6" t="str">
        <f>VLOOKUP(A32,'06.kolo prezentácia'!$A$3:$F$85,3,FALSE)</f>
        <v>Srnec</v>
      </c>
      <c r="F32" s="6" t="str">
        <f>VLOOKUP(A32,'06.kolo prezentácia'!$A$3:$F$85,4,FALSE)</f>
        <v>OSTRIX Bánovce nad Bebr.</v>
      </c>
      <c r="G32" s="3">
        <f>VLOOKUP(A32,'06.kolo prezentácia'!$A$3:$F$85,5,FALSE)</f>
        <v>1987</v>
      </c>
      <c r="H32" s="3" t="str">
        <f>VLOOKUP(A32,'06.kolo prezentácia'!$A$3:$F$85,6,FALSE)</f>
        <v>MA</v>
      </c>
      <c r="I32" s="49">
        <v>1.6073263888888887E-2</v>
      </c>
      <c r="J32" s="49">
        <f t="shared" si="0"/>
        <v>4.5276799687010948E-3</v>
      </c>
      <c r="K32" s="49">
        <f t="shared" si="1"/>
        <v>4.4052083333333322E-3</v>
      </c>
      <c r="L32" s="50"/>
      <c r="M32" s="3"/>
      <c r="N32" s="3"/>
      <c r="O32" s="3"/>
      <c r="P32" s="3"/>
      <c r="Q32" s="3"/>
      <c r="R32" s="3"/>
      <c r="S32" s="3"/>
      <c r="T32" s="3"/>
      <c r="U32" s="3"/>
      <c r="V32" s="31">
        <f t="shared" si="2"/>
        <v>0</v>
      </c>
    </row>
    <row r="33" spans="1:22" x14ac:dyDescent="0.25">
      <c r="A33" s="3">
        <v>12</v>
      </c>
      <c r="B33" s="50">
        <v>31</v>
      </c>
      <c r="C33" s="50">
        <v>2</v>
      </c>
      <c r="D33" s="6" t="str">
        <f>VLOOKUP(A33,'06.kolo prezentácia'!$A$3:$F$85,2,FALSE)</f>
        <v>Drahomír</v>
      </c>
      <c r="E33" s="6" t="str">
        <f>VLOOKUP(A33,'06.kolo prezentácia'!$A$3:$F$85,3,FALSE)</f>
        <v>Dubnička</v>
      </c>
      <c r="F33" s="6" t="str">
        <f>VLOOKUP(A33,'06.kolo prezentácia'!$A$3:$F$85,4,FALSE)</f>
        <v>Bánovce nad Bebravou</v>
      </c>
      <c r="G33" s="3">
        <f>VLOOKUP(A33,'06.kolo prezentácia'!$A$3:$F$85,5,FALSE)</f>
        <v>1958</v>
      </c>
      <c r="H33" s="3" t="str">
        <f>VLOOKUP(A33,'06.kolo prezentácia'!$A$3:$F$85,6,FALSE)</f>
        <v>MD</v>
      </c>
      <c r="I33" s="49">
        <v>1.6196412037037037E-2</v>
      </c>
      <c r="J33" s="49">
        <f t="shared" si="0"/>
        <v>4.5623695878977575E-3</v>
      </c>
      <c r="K33" s="49">
        <f t="shared" si="1"/>
        <v>4.5283564814814822E-3</v>
      </c>
      <c r="L33" s="50"/>
      <c r="M33" s="3"/>
      <c r="N33" s="3"/>
      <c r="O33" s="3"/>
      <c r="P33" s="3"/>
      <c r="Q33" s="3"/>
      <c r="R33" s="3"/>
      <c r="S33" s="3"/>
      <c r="T33" s="3"/>
      <c r="U33" s="3"/>
      <c r="V33" s="31">
        <f t="shared" si="2"/>
        <v>0</v>
      </c>
    </row>
    <row r="34" spans="1:22" x14ac:dyDescent="0.25">
      <c r="A34" s="3">
        <v>31</v>
      </c>
      <c r="B34" s="50">
        <v>32</v>
      </c>
      <c r="C34" s="50">
        <v>7</v>
      </c>
      <c r="D34" s="6" t="str">
        <f>VLOOKUP(A34,'06.kolo prezentácia'!$A$3:$F$85,2,FALSE)</f>
        <v>Pavol</v>
      </c>
      <c r="E34" s="6" t="str">
        <f>VLOOKUP(A34,'06.kolo prezentácia'!$A$3:$F$85,3,FALSE)</f>
        <v>Struhár</v>
      </c>
      <c r="F34" s="6" t="str">
        <f>VLOOKUP(A34,'06.kolo prezentácia'!$A$3:$F$85,4,FALSE)</f>
        <v>Bánovce nad Bebravou</v>
      </c>
      <c r="G34" s="3">
        <f>VLOOKUP(A34,'06.kolo prezentácia'!$A$3:$F$85,5,FALSE)</f>
        <v>1983</v>
      </c>
      <c r="H34" s="3" t="str">
        <f>VLOOKUP(A34,'06.kolo prezentácia'!$A$3:$F$85,6,FALSE)</f>
        <v>MB</v>
      </c>
      <c r="I34" s="49">
        <v>1.623101851851852E-2</v>
      </c>
      <c r="J34" s="49">
        <f t="shared" si="0"/>
        <v>4.5721178925404284E-3</v>
      </c>
      <c r="K34" s="49">
        <f t="shared" si="1"/>
        <v>4.5629629629629648E-3</v>
      </c>
      <c r="L34" s="50"/>
      <c r="M34" s="3"/>
      <c r="N34" s="3"/>
      <c r="O34" s="3"/>
      <c r="P34" s="3"/>
      <c r="Q34" s="3"/>
      <c r="R34" s="3"/>
      <c r="S34" s="3"/>
      <c r="T34" s="3"/>
      <c r="U34" s="3"/>
      <c r="V34" s="31">
        <f t="shared" si="2"/>
        <v>0</v>
      </c>
    </row>
    <row r="35" spans="1:22" x14ac:dyDescent="0.25">
      <c r="A35" s="3">
        <v>36</v>
      </c>
      <c r="B35" s="50">
        <v>33</v>
      </c>
      <c r="C35" s="50">
        <v>3</v>
      </c>
      <c r="D35" s="6" t="str">
        <f>VLOOKUP(A35,'06.kolo prezentácia'!$A$3:$F$85,2,FALSE)</f>
        <v>Mária</v>
      </c>
      <c r="E35" s="6" t="str">
        <f>VLOOKUP(A35,'06.kolo prezentácia'!$A$3:$F$85,3,FALSE)</f>
        <v>Vaclaviaková</v>
      </c>
      <c r="F35" s="6" t="str">
        <f>VLOOKUP(A35,'06.kolo prezentácia'!$A$3:$F$85,4,FALSE)</f>
        <v>Prievidza</v>
      </c>
      <c r="G35" s="3">
        <f>VLOOKUP(A35,'06.kolo prezentácia'!$A$3:$F$85,5,FALSE)</f>
        <v>1985</v>
      </c>
      <c r="H35" s="3" t="str">
        <f>VLOOKUP(A35,'06.kolo prezentácia'!$A$3:$F$85,6,FALSE)</f>
        <v>ŽA</v>
      </c>
      <c r="I35" s="49">
        <v>1.6437384259259259E-2</v>
      </c>
      <c r="J35" s="49">
        <f t="shared" si="0"/>
        <v>4.6302490871152849E-3</v>
      </c>
      <c r="K35" s="49">
        <f t="shared" si="1"/>
        <v>4.7693287037037044E-3</v>
      </c>
      <c r="L35" s="50"/>
      <c r="M35" s="3"/>
      <c r="N35" s="3"/>
      <c r="O35" s="3"/>
      <c r="P35" s="3"/>
      <c r="Q35" s="3"/>
      <c r="R35" s="3"/>
      <c r="S35" s="3"/>
      <c r="T35" s="3"/>
      <c r="U35" s="3"/>
      <c r="V35" s="31">
        <f t="shared" si="2"/>
        <v>0</v>
      </c>
    </row>
    <row r="36" spans="1:22" x14ac:dyDescent="0.25">
      <c r="A36" s="3">
        <v>40</v>
      </c>
      <c r="B36" s="50">
        <v>34</v>
      </c>
      <c r="C36" s="50">
        <v>7</v>
      </c>
      <c r="D36" s="6" t="str">
        <f>VLOOKUP(A36,'06.kolo prezentácia'!$A$3:$F$85,2,FALSE)</f>
        <v>Marek</v>
      </c>
      <c r="E36" s="6" t="str">
        <f>VLOOKUP(A36,'06.kolo prezentácia'!$A$3:$F$85,3,FALSE)</f>
        <v>Žatko</v>
      </c>
      <c r="F36" s="6" t="str">
        <f>VLOOKUP(A36,'06.kolo prezentácia'!$A$3:$F$85,4,FALSE)</f>
        <v>Ostratice</v>
      </c>
      <c r="G36" s="3">
        <f>VLOOKUP(A36,'06.kolo prezentácia'!$A$3:$F$85,5,FALSE)</f>
        <v>1972</v>
      </c>
      <c r="H36" s="3" t="str">
        <f>VLOOKUP(A36,'06.kolo prezentácia'!$A$3:$F$85,6,FALSE)</f>
        <v>MC</v>
      </c>
      <c r="I36" s="49">
        <v>1.6487962962962965E-2</v>
      </c>
      <c r="J36" s="49">
        <f t="shared" si="0"/>
        <v>4.6444966092853424E-3</v>
      </c>
      <c r="K36" s="49">
        <f t="shared" si="1"/>
        <v>4.8199074074074099E-3</v>
      </c>
      <c r="L36" s="50"/>
      <c r="M36" s="3"/>
      <c r="N36" s="3"/>
      <c r="O36" s="3"/>
      <c r="P36" s="3"/>
      <c r="Q36" s="3"/>
      <c r="R36" s="3"/>
      <c r="S36" s="3"/>
      <c r="T36" s="3"/>
      <c r="U36" s="3"/>
      <c r="V36" s="31">
        <f t="shared" si="2"/>
        <v>0</v>
      </c>
    </row>
    <row r="37" spans="1:22" x14ac:dyDescent="0.25">
      <c r="A37" s="3">
        <v>30</v>
      </c>
      <c r="B37" s="50">
        <v>35</v>
      </c>
      <c r="C37" s="50">
        <v>8</v>
      </c>
      <c r="D37" s="6" t="str">
        <f>VLOOKUP(A37,'06.kolo prezentácia'!$A$3:$F$85,2,FALSE)</f>
        <v>Norbert</v>
      </c>
      <c r="E37" s="6" t="str">
        <f>VLOOKUP(A37,'06.kolo prezentácia'!$A$3:$F$85,3,FALSE)</f>
        <v>Schmikal</v>
      </c>
      <c r="F37" s="6" t="str">
        <f>VLOOKUP(A37,'06.kolo prezentácia'!$A$3:$F$85,4,FALSE)</f>
        <v>Podlužany</v>
      </c>
      <c r="G37" s="3">
        <f>VLOOKUP(A37,'06.kolo prezentácia'!$A$3:$F$85,5,FALSE)</f>
        <v>1970</v>
      </c>
      <c r="H37" s="3" t="str">
        <f>VLOOKUP(A37,'06.kolo prezentácia'!$A$3:$F$85,6,FALSE)</f>
        <v>MC</v>
      </c>
      <c r="I37" s="49">
        <v>1.6585069444444444E-2</v>
      </c>
      <c r="J37" s="49">
        <f t="shared" si="0"/>
        <v>4.6718505477308294E-3</v>
      </c>
      <c r="K37" s="49">
        <f t="shared" si="1"/>
        <v>4.9170138888888892E-3</v>
      </c>
      <c r="L37" s="50"/>
      <c r="M37" s="3"/>
      <c r="N37" s="3"/>
      <c r="O37" s="3"/>
      <c r="P37" s="3"/>
      <c r="Q37" s="3"/>
      <c r="R37" s="3"/>
      <c r="S37" s="3"/>
      <c r="T37" s="3"/>
      <c r="U37" s="3"/>
      <c r="V37" s="31">
        <f t="shared" si="2"/>
        <v>0</v>
      </c>
    </row>
    <row r="38" spans="1:22" x14ac:dyDescent="0.25">
      <c r="A38" s="3">
        <v>46</v>
      </c>
      <c r="B38" s="50">
        <v>36</v>
      </c>
      <c r="C38" s="50">
        <v>9</v>
      </c>
      <c r="D38" s="6" t="str">
        <f>VLOOKUP(A38,'06.kolo prezentácia'!$A$3:$F$85,2,FALSE)</f>
        <v>Teodor</v>
      </c>
      <c r="E38" s="6" t="str">
        <f>VLOOKUP(A38,'06.kolo prezentácia'!$A$3:$F$85,3,FALSE)</f>
        <v>Marko</v>
      </c>
      <c r="F38" s="6" t="str">
        <f>VLOOKUP(A38,'06.kolo prezentácia'!$A$3:$F$85,4,FALSE)</f>
        <v>Bánovce nad Bebravou</v>
      </c>
      <c r="G38" s="3">
        <f>VLOOKUP(A38,'06.kolo prezentácia'!$A$3:$F$85,5,FALSE)</f>
        <v>1973</v>
      </c>
      <c r="H38" s="3" t="str">
        <f>VLOOKUP(A38,'06.kolo prezentácia'!$A$3:$F$85,6,FALSE)</f>
        <v>MC</v>
      </c>
      <c r="I38" s="49">
        <v>1.6792129629629629E-2</v>
      </c>
      <c r="J38" s="49">
        <f t="shared" si="0"/>
        <v>4.730177360459051E-3</v>
      </c>
      <c r="K38" s="49">
        <f t="shared" si="1"/>
        <v>5.1240740740740743E-3</v>
      </c>
      <c r="L38" s="50"/>
      <c r="M38" s="3"/>
      <c r="N38" s="3"/>
      <c r="O38" s="3"/>
      <c r="P38" s="3"/>
      <c r="Q38" s="3"/>
      <c r="R38" s="3"/>
      <c r="S38" s="3"/>
      <c r="T38" s="3"/>
      <c r="U38" s="3"/>
      <c r="V38" s="31">
        <f t="shared" si="2"/>
        <v>0</v>
      </c>
    </row>
    <row r="39" spans="1:22" x14ac:dyDescent="0.25">
      <c r="A39" s="3">
        <v>11</v>
      </c>
      <c r="B39" s="50">
        <v>37</v>
      </c>
      <c r="C39" s="50">
        <v>10</v>
      </c>
      <c r="D39" s="6" t="str">
        <f>VLOOKUP(A39,'06.kolo prezentácia'!$A$3:$F$85,2,FALSE)</f>
        <v>Marián</v>
      </c>
      <c r="E39" s="6" t="str">
        <f>VLOOKUP(A39,'06.kolo prezentácia'!$A$3:$F$85,3,FALSE)</f>
        <v>Adamkovič</v>
      </c>
      <c r="F39" s="6" t="str">
        <f>VLOOKUP(A39,'06.kolo prezentácia'!$A$3:$F$85,4,FALSE)</f>
        <v>Bánovce nad Bebravou</v>
      </c>
      <c r="G39" s="3">
        <f>VLOOKUP(A39,'06.kolo prezentácia'!$A$3:$F$85,5,FALSE)</f>
        <v>1964</v>
      </c>
      <c r="H39" s="3" t="str">
        <f>VLOOKUP(A39,'06.kolo prezentácia'!$A$3:$F$85,6,FALSE)</f>
        <v>MC</v>
      </c>
      <c r="I39" s="49">
        <v>1.6937268518518518E-2</v>
      </c>
      <c r="J39" s="49">
        <f t="shared" si="0"/>
        <v>4.7710615545122591E-3</v>
      </c>
      <c r="K39" s="49">
        <f t="shared" si="1"/>
        <v>5.2692129629629634E-3</v>
      </c>
      <c r="L39" s="50"/>
      <c r="M39" s="3"/>
      <c r="N39" s="3"/>
      <c r="O39" s="3"/>
      <c r="P39" s="3"/>
      <c r="Q39" s="3"/>
      <c r="R39" s="3"/>
      <c r="S39" s="3"/>
      <c r="T39" s="3"/>
      <c r="U39" s="3"/>
      <c r="V39" s="31">
        <f t="shared" si="2"/>
        <v>0</v>
      </c>
    </row>
    <row r="40" spans="1:22" x14ac:dyDescent="0.25">
      <c r="A40" s="3">
        <v>22</v>
      </c>
      <c r="B40" s="50">
        <v>38</v>
      </c>
      <c r="C40" s="50">
        <v>11</v>
      </c>
      <c r="D40" s="6" t="str">
        <f>VLOOKUP(A40,'06.kolo prezentácia'!$A$3:$F$85,2,FALSE)</f>
        <v>Anton</v>
      </c>
      <c r="E40" s="6" t="str">
        <f>VLOOKUP(A40,'06.kolo prezentácia'!$A$3:$F$85,3,FALSE)</f>
        <v>Igaz</v>
      </c>
      <c r="F40" s="6" t="str">
        <f>VLOOKUP(A40,'06.kolo prezentácia'!$A$3:$F$85,4,FALSE)</f>
        <v>Biskupice</v>
      </c>
      <c r="G40" s="3">
        <f>VLOOKUP(A40,'06.kolo prezentácia'!$A$3:$F$85,5,FALSE)</f>
        <v>1966</v>
      </c>
      <c r="H40" s="3" t="str">
        <f>VLOOKUP(A40,'06.kolo prezentácia'!$A$3:$F$85,6,FALSE)</f>
        <v>MC</v>
      </c>
      <c r="I40" s="49">
        <v>1.702199074074074E-2</v>
      </c>
      <c r="J40" s="49">
        <f t="shared" si="0"/>
        <v>4.7949269692227443E-3</v>
      </c>
      <c r="K40" s="49">
        <f t="shared" si="1"/>
        <v>5.3539351851851855E-3</v>
      </c>
      <c r="L40" s="50"/>
      <c r="M40" s="3"/>
      <c r="N40" s="3"/>
      <c r="O40" s="3"/>
      <c r="P40" s="3"/>
      <c r="Q40" s="3"/>
      <c r="R40" s="3"/>
      <c r="S40" s="3"/>
      <c r="T40" s="3"/>
      <c r="U40" s="3"/>
      <c r="V40" s="31">
        <f t="shared" si="2"/>
        <v>0</v>
      </c>
    </row>
    <row r="41" spans="1:22" x14ac:dyDescent="0.25">
      <c r="A41" s="3">
        <v>20</v>
      </c>
      <c r="B41" s="50">
        <v>39</v>
      </c>
      <c r="C41" s="50">
        <v>4</v>
      </c>
      <c r="D41" s="6" t="str">
        <f>VLOOKUP(A41,'06.kolo prezentácia'!$A$3:$F$85,2,FALSE)</f>
        <v>Zuzana</v>
      </c>
      <c r="E41" s="6" t="str">
        <f>VLOOKUP(A41,'06.kolo prezentácia'!$A$3:$F$85,3,FALSE)</f>
        <v>Horňáková</v>
      </c>
      <c r="F41" s="6" t="str">
        <f>VLOOKUP(A41,'06.kolo prezentácia'!$A$3:$F$85,4,FALSE)</f>
        <v>Dubnica nad Váhom</v>
      </c>
      <c r="G41" s="3">
        <f>VLOOKUP(A41,'06.kolo prezentácia'!$A$3:$F$85,5,FALSE)</f>
        <v>1978</v>
      </c>
      <c r="H41" s="3" t="str">
        <f>VLOOKUP(A41,'06.kolo prezentácia'!$A$3:$F$85,6,FALSE)</f>
        <v>ŽA</v>
      </c>
      <c r="I41" s="49">
        <v>1.7035185185185184E-2</v>
      </c>
      <c r="J41" s="49">
        <f t="shared" si="0"/>
        <v>4.7986437141366717E-3</v>
      </c>
      <c r="K41" s="49">
        <f t="shared" si="1"/>
        <v>5.3671296296296297E-3</v>
      </c>
      <c r="L41" s="50"/>
      <c r="M41" s="3"/>
      <c r="N41" s="3"/>
      <c r="O41" s="3"/>
      <c r="P41" s="3"/>
      <c r="Q41" s="3"/>
      <c r="R41" s="3"/>
      <c r="S41" s="3"/>
      <c r="T41" s="3"/>
      <c r="U41" s="3"/>
      <c r="V41" s="31">
        <f t="shared" si="2"/>
        <v>0</v>
      </c>
    </row>
    <row r="42" spans="1:22" x14ac:dyDescent="0.25">
      <c r="A42" s="3">
        <v>17</v>
      </c>
      <c r="B42" s="50">
        <v>40</v>
      </c>
      <c r="C42" s="50">
        <v>12</v>
      </c>
      <c r="D42" s="6" t="str">
        <f>VLOOKUP(A42,'06.kolo prezentácia'!$A$3:$F$85,2,FALSE)</f>
        <v>Milan</v>
      </c>
      <c r="E42" s="6" t="str">
        <f>VLOOKUP(A42,'06.kolo prezentácia'!$A$3:$F$85,3,FALSE)</f>
        <v>Pokrývka</v>
      </c>
      <c r="F42" s="6" t="str">
        <f>VLOOKUP(A42,'06.kolo prezentácia'!$A$3:$F$85,4,FALSE)</f>
        <v>Bánovce nad Bebravou</v>
      </c>
      <c r="G42" s="3">
        <f>VLOOKUP(A42,'06.kolo prezentácia'!$A$3:$F$85,5,FALSE)</f>
        <v>1969</v>
      </c>
      <c r="H42" s="3" t="str">
        <f>VLOOKUP(A42,'06.kolo prezentácia'!$A$3:$F$85,6,FALSE)</f>
        <v>MC</v>
      </c>
      <c r="I42" s="49">
        <v>1.7283912037037039E-2</v>
      </c>
      <c r="J42" s="49">
        <f t="shared" si="0"/>
        <v>4.8687076160667713E-3</v>
      </c>
      <c r="K42" s="49">
        <f t="shared" si="1"/>
        <v>5.6158564814814838E-3</v>
      </c>
      <c r="L42" s="50"/>
      <c r="M42" s="3"/>
      <c r="N42" s="3"/>
      <c r="O42" s="3"/>
      <c r="P42" s="3"/>
      <c r="Q42" s="3"/>
      <c r="R42" s="3"/>
      <c r="S42" s="3"/>
      <c r="T42" s="3"/>
      <c r="U42" s="3"/>
      <c r="V42" s="31">
        <f t="shared" si="2"/>
        <v>0</v>
      </c>
    </row>
    <row r="43" spans="1:22" x14ac:dyDescent="0.25">
      <c r="A43" s="3">
        <v>15</v>
      </c>
      <c r="B43" s="50">
        <v>41</v>
      </c>
      <c r="C43" s="50">
        <v>13</v>
      </c>
      <c r="D43" s="6" t="str">
        <f>VLOOKUP(A43,'06.kolo prezentácia'!$A$3:$F$85,2,FALSE)</f>
        <v>Miroslav</v>
      </c>
      <c r="E43" s="6" t="str">
        <f>VLOOKUP(A43,'06.kolo prezentácia'!$A$3:$F$85,3,FALSE)</f>
        <v>Bitarovský</v>
      </c>
      <c r="F43" s="6" t="str">
        <f>VLOOKUP(A43,'06.kolo prezentácia'!$A$3:$F$85,4,FALSE)</f>
        <v>ATLANTICA SportAction BN</v>
      </c>
      <c r="G43" s="3">
        <f>VLOOKUP(A43,'06.kolo prezentácia'!$A$3:$F$85,5,FALSE)</f>
        <v>1970</v>
      </c>
      <c r="H43" s="3" t="str">
        <f>VLOOKUP(A43,'06.kolo prezentácia'!$A$3:$F$85,6,FALSE)</f>
        <v>MC</v>
      </c>
      <c r="I43" s="49">
        <v>1.753611111111111E-2</v>
      </c>
      <c r="J43" s="49">
        <f t="shared" si="0"/>
        <v>4.9397496087636933E-3</v>
      </c>
      <c r="K43" s="49">
        <f t="shared" si="1"/>
        <v>5.8680555555555552E-3</v>
      </c>
      <c r="L43" s="50"/>
      <c r="M43" s="3"/>
      <c r="N43" s="3"/>
      <c r="O43" s="3"/>
      <c r="P43" s="3"/>
      <c r="Q43" s="3"/>
      <c r="R43" s="3"/>
      <c r="S43" s="3"/>
      <c r="T43" s="3"/>
      <c r="U43" s="3"/>
      <c r="V43" s="31">
        <f t="shared" si="2"/>
        <v>0</v>
      </c>
    </row>
    <row r="44" spans="1:22" x14ac:dyDescent="0.25">
      <c r="A44" s="3">
        <v>26</v>
      </c>
      <c r="B44" s="50">
        <v>42</v>
      </c>
      <c r="C44" s="50">
        <v>3</v>
      </c>
      <c r="D44" s="6" t="str">
        <f>VLOOKUP(A44,'06.kolo prezentácia'!$A$3:$F$85,2,FALSE)</f>
        <v>Rudolf</v>
      </c>
      <c r="E44" s="6" t="str">
        <f>VLOOKUP(A44,'06.kolo prezentácia'!$A$3:$F$85,3,FALSE)</f>
        <v>Sopko</v>
      </c>
      <c r="F44" s="6" t="str">
        <f>VLOOKUP(A44,'06.kolo prezentácia'!$A$3:$F$85,4,FALSE)</f>
        <v>Trenčín</v>
      </c>
      <c r="G44" s="3">
        <f>VLOOKUP(A44,'06.kolo prezentácia'!$A$3:$F$85,5,FALSE)</f>
        <v>1943</v>
      </c>
      <c r="H44" s="3" t="str">
        <f>VLOOKUP(A44,'06.kolo prezentácia'!$A$3:$F$85,6,FALSE)</f>
        <v>ME</v>
      </c>
      <c r="I44" s="49">
        <v>1.7650115740740741E-2</v>
      </c>
      <c r="J44" s="49">
        <f t="shared" si="0"/>
        <v>4.9718635889410539E-3</v>
      </c>
      <c r="K44" s="49">
        <f t="shared" si="1"/>
        <v>5.9820601851851857E-3</v>
      </c>
      <c r="L44" s="50"/>
      <c r="M44" s="3"/>
      <c r="N44" s="3"/>
      <c r="O44" s="3"/>
      <c r="P44" s="3"/>
      <c r="Q44" s="3"/>
      <c r="R44" s="3"/>
      <c r="S44" s="3"/>
      <c r="T44" s="3"/>
      <c r="U44" s="3"/>
      <c r="V44" s="31"/>
    </row>
    <row r="45" spans="1:22" x14ac:dyDescent="0.25">
      <c r="A45" s="3">
        <v>44</v>
      </c>
      <c r="B45" s="50">
        <v>43</v>
      </c>
      <c r="C45" s="50">
        <v>13</v>
      </c>
      <c r="D45" s="6" t="str">
        <f>VLOOKUP(A45,'06.kolo prezentácia'!$A$3:$F$85,2,FALSE)</f>
        <v>Michal</v>
      </c>
      <c r="E45" s="6" t="str">
        <f>VLOOKUP(A45,'06.kolo prezentácia'!$A$3:$F$85,3,FALSE)</f>
        <v>Talaba</v>
      </c>
      <c r="F45" s="6" t="str">
        <f>VLOOKUP(A45,'06.kolo prezentácia'!$A$3:$F$85,4,FALSE)</f>
        <v>Trenčín</v>
      </c>
      <c r="G45" s="3">
        <f>VLOOKUP(A45,'06.kolo prezentácia'!$A$3:$F$85,5,FALSE)</f>
        <v>1988</v>
      </c>
      <c r="H45" s="3" t="str">
        <f>VLOOKUP(A45,'06.kolo prezentácia'!$A$3:$F$85,6,FALSE)</f>
        <v>MA</v>
      </c>
      <c r="I45" s="49">
        <v>1.8129398148148148E-2</v>
      </c>
      <c r="J45" s="49">
        <f t="shared" si="0"/>
        <v>5.106872717788211E-3</v>
      </c>
      <c r="K45" s="49">
        <f t="shared" si="1"/>
        <v>6.4613425925925932E-3</v>
      </c>
      <c r="L45" s="50"/>
      <c r="M45" s="3"/>
      <c r="N45" s="3"/>
      <c r="O45" s="3"/>
      <c r="P45" s="3"/>
      <c r="Q45" s="3"/>
      <c r="R45" s="3"/>
      <c r="S45" s="3"/>
      <c r="T45" s="3"/>
      <c r="U45" s="3"/>
      <c r="V45" s="31">
        <f>SUM(L45:U45)</f>
        <v>0</v>
      </c>
    </row>
    <row r="46" spans="1:22" x14ac:dyDescent="0.25">
      <c r="A46" s="3">
        <v>14</v>
      </c>
      <c r="B46" s="50">
        <v>44</v>
      </c>
      <c r="C46" s="50">
        <v>14</v>
      </c>
      <c r="D46" s="6" t="str">
        <f>VLOOKUP(A46,'06.kolo prezentácia'!$A$3:$F$85,2,FALSE)</f>
        <v>Andrej</v>
      </c>
      <c r="E46" s="6" t="str">
        <f>VLOOKUP(A46,'06.kolo prezentácia'!$A$3:$F$85,3,FALSE)</f>
        <v>Vlček</v>
      </c>
      <c r="F46" s="6" t="str">
        <f>VLOOKUP(A46,'06.kolo prezentácia'!$A$3:$F$85,4,FALSE)</f>
        <v>Žitná Radiša</v>
      </c>
      <c r="G46" s="3">
        <f>VLOOKUP(A46,'06.kolo prezentácia'!$A$3:$F$85,5,FALSE)</f>
        <v>1987</v>
      </c>
      <c r="H46" s="3" t="str">
        <f>VLOOKUP(A46,'06.kolo prezentácia'!$A$3:$F$85,6,FALSE)</f>
        <v>MA</v>
      </c>
      <c r="I46" s="49">
        <v>1.8386805555555556E-2</v>
      </c>
      <c r="J46" s="49">
        <f t="shared" si="0"/>
        <v>5.179381846635368E-3</v>
      </c>
      <c r="K46" s="49">
        <f t="shared" ref="K46:K50" si="3">I46-$Z$2</f>
        <v>6.7187500000000008E-3</v>
      </c>
      <c r="L46" s="50"/>
      <c r="M46" s="3"/>
      <c r="N46" s="3"/>
      <c r="O46" s="3"/>
      <c r="P46" s="3"/>
      <c r="Q46" s="3"/>
      <c r="R46" s="3"/>
      <c r="S46" s="3"/>
      <c r="T46" s="3"/>
      <c r="U46" s="3"/>
      <c r="V46" s="31">
        <f t="shared" ref="V46:V50" si="4">SUM(L46:U46)</f>
        <v>0</v>
      </c>
    </row>
    <row r="47" spans="1:22" x14ac:dyDescent="0.25">
      <c r="A47" s="3">
        <v>9</v>
      </c>
      <c r="B47" s="50">
        <v>45</v>
      </c>
      <c r="C47" s="50">
        <v>4</v>
      </c>
      <c r="D47" s="6" t="str">
        <f>VLOOKUP(A47,'06.kolo prezentácia'!$A$3:$F$85,2,FALSE)</f>
        <v>Marián</v>
      </c>
      <c r="E47" s="6" t="str">
        <f>VLOOKUP(A47,'06.kolo prezentácia'!$A$3:$F$85,3,FALSE)</f>
        <v>Giertl</v>
      </c>
      <c r="F47" s="6" t="str">
        <f>VLOOKUP(A47,'06.kolo prezentácia'!$A$3:$F$85,4,FALSE)</f>
        <v>Bánovce nad Bebravou</v>
      </c>
      <c r="G47" s="3">
        <f>VLOOKUP(A47,'06.kolo prezentácia'!$A$3:$F$85,5,FALSE)</f>
        <v>1950</v>
      </c>
      <c r="H47" s="3" t="str">
        <f>VLOOKUP(A47,'06.kolo prezentácia'!$A$3:$F$85,6,FALSE)</f>
        <v>ME</v>
      </c>
      <c r="I47" s="49">
        <v>1.8401967592592595E-2</v>
      </c>
      <c r="J47" s="49">
        <f t="shared" si="0"/>
        <v>5.1836528429838298E-3</v>
      </c>
      <c r="K47" s="49">
        <f t="shared" si="3"/>
        <v>6.73391203703704E-3</v>
      </c>
      <c r="L47" s="50"/>
      <c r="M47" s="3"/>
      <c r="N47" s="3"/>
      <c r="O47" s="3"/>
      <c r="P47" s="3"/>
      <c r="Q47" s="3"/>
      <c r="R47" s="3"/>
      <c r="S47" s="3"/>
      <c r="T47" s="3"/>
      <c r="U47" s="3"/>
      <c r="V47" s="31">
        <f t="shared" si="4"/>
        <v>0</v>
      </c>
    </row>
    <row r="48" spans="1:22" x14ac:dyDescent="0.25">
      <c r="A48" s="3">
        <v>35</v>
      </c>
      <c r="B48" s="50">
        <v>46</v>
      </c>
      <c r="C48" s="50">
        <v>5</v>
      </c>
      <c r="D48" s="6" t="str">
        <f>VLOOKUP(A48,'06.kolo prezentácia'!$A$3:$F$85,2,FALSE)</f>
        <v>Barbora</v>
      </c>
      <c r="E48" s="6" t="str">
        <f>VLOOKUP(A48,'06.kolo prezentácia'!$A$3:$F$85,3,FALSE)</f>
        <v>Kluvánková</v>
      </c>
      <c r="F48" s="6" t="str">
        <f>VLOOKUP(A48,'06.kolo prezentácia'!$A$3:$F$85,4,FALSE)</f>
        <v>Brezolupy</v>
      </c>
      <c r="G48" s="3">
        <f>VLOOKUP(A48,'06.kolo prezentácia'!$A$3:$F$85,5,FALSE)</f>
        <v>1994</v>
      </c>
      <c r="H48" s="3" t="str">
        <f>VLOOKUP(A48,'06.kolo prezentácia'!$A$3:$F$85,6,FALSE)</f>
        <v>ŽA</v>
      </c>
      <c r="I48" s="49">
        <v>1.8639351851851851E-2</v>
      </c>
      <c r="J48" s="49">
        <f t="shared" si="0"/>
        <v>5.2505216484089725E-3</v>
      </c>
      <c r="K48" s="49">
        <f t="shared" si="3"/>
        <v>6.9712962962962966E-3</v>
      </c>
      <c r="L48" s="50"/>
      <c r="M48" s="3"/>
      <c r="N48" s="3"/>
      <c r="O48" s="3"/>
      <c r="P48" s="3"/>
      <c r="Q48" s="3"/>
      <c r="R48" s="3"/>
      <c r="S48" s="3"/>
      <c r="T48" s="3"/>
      <c r="U48" s="3"/>
      <c r="V48" s="31">
        <f t="shared" si="4"/>
        <v>0</v>
      </c>
    </row>
    <row r="49" spans="1:22" x14ac:dyDescent="0.25">
      <c r="A49" s="3">
        <v>19</v>
      </c>
      <c r="B49" s="50">
        <v>47</v>
      </c>
      <c r="C49" s="50">
        <v>1</v>
      </c>
      <c r="D49" s="6" t="str">
        <f>VLOOKUP(A49,'06.kolo prezentácia'!$A$3:$F$85,2,FALSE)</f>
        <v>Emília</v>
      </c>
      <c r="E49" s="6" t="str">
        <f>VLOOKUP(A49,'06.kolo prezentácia'!$A$3:$F$85,3,FALSE)</f>
        <v>Pšeneková</v>
      </c>
      <c r="F49" s="6" t="str">
        <f>VLOOKUP(A49,'06.kolo prezentácia'!$A$3:$F$85,4,FALSE)</f>
        <v>Dubnica nad Váhom</v>
      </c>
      <c r="G49" s="3">
        <f>VLOOKUP(A49,'06.kolo prezentácia'!$A$3:$F$85,5,FALSE)</f>
        <v>1965</v>
      </c>
      <c r="H49" s="3" t="str">
        <f>VLOOKUP(A49,'06.kolo prezentácia'!$A$3:$F$85,6,FALSE)</f>
        <v>ŽB</v>
      </c>
      <c r="I49" s="49">
        <v>1.8896412037037038E-2</v>
      </c>
      <c r="J49" s="49">
        <f t="shared" si="0"/>
        <v>5.3229329681794479E-3</v>
      </c>
      <c r="K49" s="49">
        <f t="shared" si="3"/>
        <v>7.2283564814814832E-3</v>
      </c>
      <c r="L49" s="50"/>
      <c r="M49" s="3"/>
      <c r="N49" s="3"/>
      <c r="O49" s="3"/>
      <c r="P49" s="3"/>
      <c r="Q49" s="3"/>
      <c r="R49" s="3"/>
      <c r="S49" s="3"/>
      <c r="T49" s="3"/>
      <c r="U49" s="3"/>
      <c r="V49" s="31">
        <f t="shared" si="4"/>
        <v>0</v>
      </c>
    </row>
    <row r="50" spans="1:22" x14ac:dyDescent="0.25">
      <c r="A50" s="3">
        <v>38</v>
      </c>
      <c r="B50" s="50">
        <v>48</v>
      </c>
      <c r="C50" s="50">
        <v>2</v>
      </c>
      <c r="D50" s="6" t="str">
        <f>VLOOKUP(A50,'06.kolo prezentácia'!$A$3:$F$85,2,FALSE)</f>
        <v>Milada</v>
      </c>
      <c r="E50" s="6" t="str">
        <f>VLOOKUP(A50,'06.kolo prezentácia'!$A$3:$F$85,3,FALSE)</f>
        <v>Doskočilová</v>
      </c>
      <c r="F50" s="6" t="str">
        <f>VLOOKUP(A50,'06.kolo prezentácia'!$A$3:$F$85,4,FALSE)</f>
        <v>Trenčín</v>
      </c>
      <c r="G50" s="3">
        <f>VLOOKUP(A50,'06.kolo prezentácia'!$A$3:$F$85,5,FALSE)</f>
        <v>1968</v>
      </c>
      <c r="H50" s="3" t="str">
        <f>VLOOKUP(A50,'06.kolo prezentácia'!$A$3:$F$85,6,FALSE)</f>
        <v>ŽB</v>
      </c>
      <c r="I50" s="49">
        <v>1.9265740740740743E-2</v>
      </c>
      <c r="J50" s="49">
        <f t="shared" si="0"/>
        <v>5.4269692227438713E-3</v>
      </c>
      <c r="K50" s="49">
        <f t="shared" si="3"/>
        <v>7.5976851851851882E-3</v>
      </c>
      <c r="L50" s="50"/>
      <c r="M50" s="3"/>
      <c r="N50" s="3"/>
      <c r="O50" s="3"/>
      <c r="P50" s="3"/>
      <c r="Q50" s="3"/>
      <c r="R50" s="3"/>
      <c r="S50" s="3"/>
      <c r="T50" s="3"/>
      <c r="U50" s="3"/>
      <c r="V50" s="31">
        <f t="shared" si="4"/>
        <v>0</v>
      </c>
    </row>
  </sheetData>
  <autoFilter ref="A2:V50">
    <sortState ref="A3:V45">
      <sortCondition ref="I2:I40"/>
    </sortState>
  </autoFilter>
  <mergeCells count="1">
    <mergeCell ref="A1:V1"/>
  </mergeCells>
  <pageMargins left="0.11811023622047245" right="0.11811023622047245" top="0.39370078740157483" bottom="0.39370078740157483" header="0.31496062992125984" footer="0.31496062992125984"/>
  <pageSetup paperSize="9"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21" zoomScale="80" zoomScaleNormal="80" workbookViewId="0">
      <selection activeCell="H2" sqref="H2:H49"/>
    </sheetView>
  </sheetViews>
  <sheetFormatPr defaultRowHeight="15" x14ac:dyDescent="0.25"/>
  <cols>
    <col min="1" max="1" width="16.5703125" style="26" bestFit="1" customWidth="1"/>
    <col min="2" max="2" width="19.140625" style="53" bestFit="1" customWidth="1"/>
    <col min="3" max="3" width="16.28515625" style="48" bestFit="1" customWidth="1"/>
    <col min="5" max="5" width="53.85546875" bestFit="1" customWidth="1"/>
    <col min="6" max="6" width="11.42578125" bestFit="1" customWidth="1"/>
    <col min="7" max="7" width="11.42578125" style="1" bestFit="1" customWidth="1"/>
    <col min="8" max="9" width="11.42578125" bestFit="1" customWidth="1"/>
  </cols>
  <sheetData>
    <row r="1" spans="1:8" s="42" customFormat="1" ht="42" x14ac:dyDescent="0.25">
      <c r="A1" s="41" t="s">
        <v>50</v>
      </c>
      <c r="B1" s="52" t="s">
        <v>14</v>
      </c>
      <c r="C1" s="41" t="s">
        <v>0</v>
      </c>
      <c r="E1" s="43" t="s">
        <v>150</v>
      </c>
    </row>
    <row r="2" spans="1:8" x14ac:dyDescent="0.25">
      <c r="A2" s="1"/>
      <c r="B2"/>
      <c r="C2"/>
      <c r="F2" t="s">
        <v>355</v>
      </c>
      <c r="G2" s="1" t="s">
        <v>356</v>
      </c>
      <c r="H2" t="s">
        <v>356</v>
      </c>
    </row>
    <row r="3" spans="1:8" x14ac:dyDescent="0.25">
      <c r="A3" s="1"/>
      <c r="B3"/>
      <c r="C3"/>
      <c r="F3" t="s">
        <v>352</v>
      </c>
      <c r="G3" s="1" t="s">
        <v>353</v>
      </c>
      <c r="H3" t="s">
        <v>354</v>
      </c>
    </row>
    <row r="4" spans="1:8" x14ac:dyDescent="0.25">
      <c r="A4" s="1"/>
      <c r="B4"/>
      <c r="C4"/>
      <c r="F4" t="s">
        <v>349</v>
      </c>
      <c r="G4" s="1" t="s">
        <v>350</v>
      </c>
      <c r="H4" t="s">
        <v>351</v>
      </c>
    </row>
    <row r="5" spans="1:8" x14ac:dyDescent="0.25">
      <c r="A5" s="1"/>
      <c r="B5"/>
      <c r="C5"/>
      <c r="F5" t="s">
        <v>346</v>
      </c>
      <c r="G5" s="1" t="s">
        <v>347</v>
      </c>
      <c r="H5" t="s">
        <v>348</v>
      </c>
    </row>
    <row r="6" spans="1:8" x14ac:dyDescent="0.25">
      <c r="A6" s="1"/>
      <c r="B6"/>
      <c r="C6"/>
      <c r="F6" t="s">
        <v>343</v>
      </c>
      <c r="G6" s="1" t="s">
        <v>344</v>
      </c>
      <c r="H6" t="s">
        <v>345</v>
      </c>
    </row>
    <row r="7" spans="1:8" x14ac:dyDescent="0.25">
      <c r="A7" s="1"/>
      <c r="B7"/>
      <c r="C7"/>
      <c r="F7" s="54" t="s">
        <v>340</v>
      </c>
      <c r="G7" s="1" t="s">
        <v>341</v>
      </c>
      <c r="H7" t="s">
        <v>342</v>
      </c>
    </row>
    <row r="8" spans="1:8" x14ac:dyDescent="0.25">
      <c r="A8" s="1"/>
      <c r="B8"/>
      <c r="C8"/>
      <c r="F8" s="54" t="s">
        <v>337</v>
      </c>
      <c r="G8" s="1" t="s">
        <v>338</v>
      </c>
      <c r="H8" t="s">
        <v>339</v>
      </c>
    </row>
    <row r="9" spans="1:8" x14ac:dyDescent="0.25">
      <c r="A9" s="1"/>
      <c r="B9"/>
      <c r="C9"/>
      <c r="F9" t="s">
        <v>334</v>
      </c>
      <c r="G9" s="1" t="s">
        <v>335</v>
      </c>
      <c r="H9" t="s">
        <v>336</v>
      </c>
    </row>
    <row r="10" spans="1:8" x14ac:dyDescent="0.25">
      <c r="A10" s="1"/>
      <c r="B10"/>
      <c r="C10"/>
      <c r="F10" t="s">
        <v>331</v>
      </c>
      <c r="G10" s="1" t="s">
        <v>332</v>
      </c>
      <c r="H10" t="s">
        <v>333</v>
      </c>
    </row>
    <row r="11" spans="1:8" x14ac:dyDescent="0.25">
      <c r="A11" s="1"/>
      <c r="B11"/>
      <c r="C11"/>
      <c r="F11" t="s">
        <v>215</v>
      </c>
      <c r="G11" s="1" t="s">
        <v>329</v>
      </c>
      <c r="H11" t="s">
        <v>330</v>
      </c>
    </row>
    <row r="12" spans="1:8" x14ac:dyDescent="0.25">
      <c r="A12" s="1"/>
      <c r="B12"/>
      <c r="C12"/>
      <c r="F12" s="54" t="s">
        <v>214</v>
      </c>
      <c r="G12" s="1" t="s">
        <v>327</v>
      </c>
      <c r="H12" t="s">
        <v>328</v>
      </c>
    </row>
    <row r="13" spans="1:8" x14ac:dyDescent="0.25">
      <c r="A13" s="1"/>
      <c r="B13"/>
      <c r="C13"/>
      <c r="F13" t="s">
        <v>213</v>
      </c>
      <c r="G13" s="1" t="s">
        <v>325</v>
      </c>
      <c r="H13" t="s">
        <v>326</v>
      </c>
    </row>
    <row r="14" spans="1:8" x14ac:dyDescent="0.25">
      <c r="A14" s="1"/>
      <c r="B14"/>
      <c r="C14"/>
      <c r="F14" s="54" t="s">
        <v>212</v>
      </c>
      <c r="G14" s="1" t="s">
        <v>323</v>
      </c>
      <c r="H14" t="s">
        <v>324</v>
      </c>
    </row>
    <row r="15" spans="1:8" x14ac:dyDescent="0.25">
      <c r="A15" s="1"/>
      <c r="B15"/>
      <c r="C15"/>
      <c r="F15" t="s">
        <v>211</v>
      </c>
      <c r="G15" s="1" t="s">
        <v>321</v>
      </c>
      <c r="H15" t="s">
        <v>322</v>
      </c>
    </row>
    <row r="16" spans="1:8" x14ac:dyDescent="0.25">
      <c r="A16" s="1"/>
      <c r="B16"/>
      <c r="C16"/>
      <c r="F16" t="s">
        <v>210</v>
      </c>
      <c r="G16" s="1" t="s">
        <v>319</v>
      </c>
      <c r="H16" t="s">
        <v>320</v>
      </c>
    </row>
    <row r="17" spans="1:8" x14ac:dyDescent="0.25">
      <c r="A17" s="1"/>
      <c r="B17"/>
      <c r="C17"/>
      <c r="F17" t="s">
        <v>209</v>
      </c>
      <c r="G17" s="1" t="s">
        <v>317</v>
      </c>
      <c r="H17" t="s">
        <v>318</v>
      </c>
    </row>
    <row r="18" spans="1:8" x14ac:dyDescent="0.25">
      <c r="A18" s="1"/>
      <c r="B18"/>
      <c r="C18"/>
      <c r="F18" t="s">
        <v>208</v>
      </c>
      <c r="G18" s="1" t="s">
        <v>315</v>
      </c>
      <c r="H18" t="s">
        <v>316</v>
      </c>
    </row>
    <row r="19" spans="1:8" x14ac:dyDescent="0.25">
      <c r="A19" s="1"/>
      <c r="B19"/>
      <c r="C19"/>
      <c r="F19" t="s">
        <v>207</v>
      </c>
      <c r="G19" s="1" t="s">
        <v>313</v>
      </c>
      <c r="H19" t="s">
        <v>314</v>
      </c>
    </row>
    <row r="20" spans="1:8" x14ac:dyDescent="0.25">
      <c r="A20" s="1"/>
      <c r="B20"/>
      <c r="C20"/>
      <c r="F20" s="54" t="s">
        <v>206</v>
      </c>
      <c r="G20" s="1" t="s">
        <v>311</v>
      </c>
      <c r="H20" t="s">
        <v>312</v>
      </c>
    </row>
    <row r="21" spans="1:8" x14ac:dyDescent="0.25">
      <c r="A21" s="1"/>
      <c r="B21"/>
      <c r="C21"/>
      <c r="F21" t="s">
        <v>205</v>
      </c>
      <c r="G21" s="1" t="s">
        <v>309</v>
      </c>
      <c r="H21" t="s">
        <v>310</v>
      </c>
    </row>
    <row r="22" spans="1:8" x14ac:dyDescent="0.25">
      <c r="A22" s="1"/>
      <c r="B22"/>
      <c r="C22"/>
      <c r="F22" t="s">
        <v>204</v>
      </c>
      <c r="G22" s="1" t="s">
        <v>307</v>
      </c>
      <c r="H22" t="s">
        <v>308</v>
      </c>
    </row>
    <row r="23" spans="1:8" x14ac:dyDescent="0.25">
      <c r="A23" s="1"/>
      <c r="B23"/>
      <c r="C23"/>
      <c r="F23" s="54" t="s">
        <v>203</v>
      </c>
      <c r="G23" s="1" t="s">
        <v>305</v>
      </c>
      <c r="H23" t="s">
        <v>306</v>
      </c>
    </row>
    <row r="24" spans="1:8" x14ac:dyDescent="0.25">
      <c r="A24" s="1"/>
      <c r="B24"/>
      <c r="C24"/>
      <c r="F24" t="s">
        <v>202</v>
      </c>
      <c r="G24" s="1" t="s">
        <v>303</v>
      </c>
      <c r="H24" t="s">
        <v>304</v>
      </c>
    </row>
    <row r="25" spans="1:8" x14ac:dyDescent="0.25">
      <c r="A25" s="1"/>
      <c r="B25"/>
      <c r="C25"/>
      <c r="F25" t="s">
        <v>201</v>
      </c>
      <c r="G25" s="1" t="s">
        <v>301</v>
      </c>
      <c r="H25" t="s">
        <v>302</v>
      </c>
    </row>
    <row r="26" spans="1:8" x14ac:dyDescent="0.25">
      <c r="A26" s="1"/>
      <c r="B26"/>
      <c r="C26"/>
      <c r="F26" s="54" t="s">
        <v>200</v>
      </c>
      <c r="G26" s="1" t="s">
        <v>299</v>
      </c>
      <c r="H26" t="s">
        <v>300</v>
      </c>
    </row>
    <row r="27" spans="1:8" x14ac:dyDescent="0.25">
      <c r="A27" s="1"/>
      <c r="B27"/>
      <c r="C27"/>
      <c r="F27" t="s">
        <v>199</v>
      </c>
      <c r="G27" s="1" t="s">
        <v>297</v>
      </c>
      <c r="H27" t="s">
        <v>298</v>
      </c>
    </row>
    <row r="28" spans="1:8" x14ac:dyDescent="0.25">
      <c r="A28" s="1"/>
      <c r="B28"/>
      <c r="C28"/>
      <c r="F28" t="s">
        <v>198</v>
      </c>
      <c r="G28" s="1" t="s">
        <v>295</v>
      </c>
      <c r="H28" t="s">
        <v>296</v>
      </c>
    </row>
    <row r="29" spans="1:8" x14ac:dyDescent="0.25">
      <c r="A29" s="1"/>
      <c r="B29"/>
      <c r="C29"/>
      <c r="F29" t="s">
        <v>197</v>
      </c>
      <c r="G29" s="1" t="s">
        <v>293</v>
      </c>
      <c r="H29" t="s">
        <v>294</v>
      </c>
    </row>
    <row r="30" spans="1:8" x14ac:dyDescent="0.25">
      <c r="A30" s="1"/>
      <c r="B30"/>
      <c r="C30"/>
      <c r="F30" t="s">
        <v>196</v>
      </c>
      <c r="G30" s="1" t="s">
        <v>291</v>
      </c>
      <c r="H30" t="s">
        <v>292</v>
      </c>
    </row>
    <row r="31" spans="1:8" x14ac:dyDescent="0.25">
      <c r="A31" s="1"/>
      <c r="B31"/>
      <c r="C31"/>
      <c r="F31" s="54" t="s">
        <v>195</v>
      </c>
      <c r="G31" s="1" t="s">
        <v>289</v>
      </c>
      <c r="H31" t="s">
        <v>290</v>
      </c>
    </row>
    <row r="32" spans="1:8" x14ac:dyDescent="0.25">
      <c r="A32" s="1"/>
      <c r="B32"/>
      <c r="C32"/>
      <c r="F32" s="54" t="s">
        <v>194</v>
      </c>
      <c r="G32" s="1" t="s">
        <v>287</v>
      </c>
      <c r="H32" t="s">
        <v>288</v>
      </c>
    </row>
    <row r="33" spans="1:8" x14ac:dyDescent="0.25">
      <c r="A33" s="1"/>
      <c r="B33"/>
      <c r="C33"/>
      <c r="F33" s="54" t="s">
        <v>193</v>
      </c>
      <c r="G33" s="1" t="s">
        <v>285</v>
      </c>
      <c r="H33" t="s">
        <v>286</v>
      </c>
    </row>
    <row r="34" spans="1:8" x14ac:dyDescent="0.25">
      <c r="A34" s="1"/>
      <c r="B34"/>
      <c r="C34"/>
      <c r="F34" t="s">
        <v>192</v>
      </c>
      <c r="G34" s="1" t="s">
        <v>283</v>
      </c>
      <c r="H34" t="s">
        <v>284</v>
      </c>
    </row>
    <row r="35" spans="1:8" x14ac:dyDescent="0.25">
      <c r="A35" s="1"/>
      <c r="B35"/>
      <c r="C35"/>
      <c r="F35" s="54" t="s">
        <v>191</v>
      </c>
      <c r="G35" s="1" t="s">
        <v>281</v>
      </c>
      <c r="H35" t="s">
        <v>282</v>
      </c>
    </row>
    <row r="36" spans="1:8" x14ac:dyDescent="0.25">
      <c r="A36" s="1"/>
      <c r="B36"/>
      <c r="C36"/>
      <c r="F36" t="s">
        <v>190</v>
      </c>
      <c r="G36" s="1" t="s">
        <v>279</v>
      </c>
      <c r="H36" t="s">
        <v>280</v>
      </c>
    </row>
    <row r="37" spans="1:8" x14ac:dyDescent="0.25">
      <c r="A37" s="1"/>
      <c r="B37"/>
      <c r="C37"/>
      <c r="F37" t="s">
        <v>189</v>
      </c>
      <c r="G37" s="1" t="s">
        <v>277</v>
      </c>
      <c r="H37" t="s">
        <v>278</v>
      </c>
    </row>
    <row r="38" spans="1:8" x14ac:dyDescent="0.25">
      <c r="A38" s="1"/>
      <c r="B38"/>
      <c r="C38"/>
      <c r="F38" t="s">
        <v>188</v>
      </c>
      <c r="G38" s="1" t="s">
        <v>275</v>
      </c>
      <c r="H38" t="s">
        <v>276</v>
      </c>
    </row>
    <row r="39" spans="1:8" x14ac:dyDescent="0.25">
      <c r="A39" s="1"/>
      <c r="B39"/>
      <c r="C39"/>
      <c r="F39" t="s">
        <v>231</v>
      </c>
      <c r="G39" s="1" t="s">
        <v>273</v>
      </c>
      <c r="H39" t="s">
        <v>274</v>
      </c>
    </row>
    <row r="40" spans="1:8" x14ac:dyDescent="0.25">
      <c r="A40" s="1"/>
      <c r="B40"/>
      <c r="C40"/>
      <c r="F40" t="s">
        <v>230</v>
      </c>
      <c r="G40" s="1" t="s">
        <v>271</v>
      </c>
      <c r="H40" t="s">
        <v>272</v>
      </c>
    </row>
    <row r="41" spans="1:8" x14ac:dyDescent="0.25">
      <c r="A41" s="1"/>
      <c r="B41"/>
      <c r="C41"/>
      <c r="F41" s="54" t="s">
        <v>229</v>
      </c>
      <c r="G41" s="1" t="s">
        <v>269</v>
      </c>
      <c r="H41" t="s">
        <v>270</v>
      </c>
    </row>
    <row r="42" spans="1:8" x14ac:dyDescent="0.25">
      <c r="A42" s="1"/>
      <c r="B42"/>
      <c r="C42"/>
      <c r="F42" s="54" t="s">
        <v>228</v>
      </c>
      <c r="G42" s="1" t="s">
        <v>267</v>
      </c>
      <c r="H42" t="s">
        <v>268</v>
      </c>
    </row>
    <row r="43" spans="1:8" x14ac:dyDescent="0.25">
      <c r="A43" s="1"/>
      <c r="B43"/>
      <c r="C43"/>
      <c r="F43" t="s">
        <v>227</v>
      </c>
      <c r="G43" s="1" t="s">
        <v>233</v>
      </c>
      <c r="H43" t="s">
        <v>266</v>
      </c>
    </row>
    <row r="44" spans="1:8" x14ac:dyDescent="0.25">
      <c r="A44" s="1"/>
      <c r="B44"/>
      <c r="C44"/>
      <c r="F44" t="s">
        <v>226</v>
      </c>
      <c r="G44" s="1" t="s">
        <v>264</v>
      </c>
      <c r="H44" t="s">
        <v>265</v>
      </c>
    </row>
    <row r="45" spans="1:8" x14ac:dyDescent="0.25">
      <c r="F45" t="s">
        <v>262</v>
      </c>
      <c r="G45" s="1" t="s">
        <v>232</v>
      </c>
      <c r="H45" t="s">
        <v>263</v>
      </c>
    </row>
    <row r="46" spans="1:8" x14ac:dyDescent="0.25">
      <c r="F46" s="54" t="s">
        <v>259</v>
      </c>
      <c r="G46" s="1" t="s">
        <v>260</v>
      </c>
      <c r="H46" t="s">
        <v>261</v>
      </c>
    </row>
    <row r="47" spans="1:8" x14ac:dyDescent="0.25">
      <c r="F47" t="s">
        <v>256</v>
      </c>
      <c r="G47" s="1" t="s">
        <v>257</v>
      </c>
      <c r="H47" t="s">
        <v>258</v>
      </c>
    </row>
    <row r="48" spans="1:8" x14ac:dyDescent="0.25">
      <c r="F48" t="s">
        <v>253</v>
      </c>
      <c r="G48" s="1" t="s">
        <v>254</v>
      </c>
      <c r="H48" t="s">
        <v>255</v>
      </c>
    </row>
    <row r="49" spans="6:8" x14ac:dyDescent="0.25">
      <c r="F49" s="54" t="s">
        <v>250</v>
      </c>
      <c r="G49" s="1" t="s">
        <v>251</v>
      </c>
      <c r="H49" t="s">
        <v>252</v>
      </c>
    </row>
  </sheetData>
  <autoFilter ref="A1:I1">
    <sortState ref="E2:H49">
      <sortCondition ref="H1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zoomScale="80" zoomScaleNormal="80" workbookViewId="0">
      <selection activeCell="G20" sqref="G20"/>
    </sheetView>
  </sheetViews>
  <sheetFormatPr defaultRowHeight="15" x14ac:dyDescent="0.25"/>
  <cols>
    <col min="1" max="1" width="9.7109375" style="26" customWidth="1"/>
    <col min="2" max="2" width="11" style="11" bestFit="1" customWidth="1"/>
    <col min="3" max="3" width="22" style="11" bestFit="1" customWidth="1"/>
    <col min="4" max="4" width="23.7109375" style="11" bestFit="1" customWidth="1"/>
    <col min="5" max="5" width="6.5703125" style="26" bestFit="1" customWidth="1"/>
    <col min="6" max="6" width="7.7109375" style="11" bestFit="1" customWidth="1"/>
    <col min="7" max="7" width="29.42578125" style="11" bestFit="1" customWidth="1"/>
    <col min="8" max="8" width="5.5703125" style="11" bestFit="1" customWidth="1"/>
    <col min="9" max="9" width="7.7109375" style="11" bestFit="1" customWidth="1"/>
    <col min="10" max="16384" width="9.140625" style="11"/>
  </cols>
  <sheetData>
    <row r="1" spans="1:9" ht="24" customHeight="1" thickBot="1" x14ac:dyDescent="0.4">
      <c r="A1" s="66" t="s">
        <v>106</v>
      </c>
      <c r="B1" s="64"/>
      <c r="C1" s="64"/>
      <c r="D1" s="63"/>
      <c r="E1" s="63"/>
      <c r="F1" s="63"/>
      <c r="G1" s="10"/>
      <c r="H1" s="10"/>
    </row>
    <row r="2" spans="1:9" s="10" customFormat="1" ht="39.950000000000003" customHeight="1" thickBot="1" x14ac:dyDescent="0.3">
      <c r="A2" s="12" t="s">
        <v>0</v>
      </c>
      <c r="B2" s="13" t="s">
        <v>1</v>
      </c>
      <c r="C2" s="14" t="s">
        <v>2</v>
      </c>
      <c r="D2" s="14" t="s">
        <v>15</v>
      </c>
      <c r="E2" s="14" t="s">
        <v>3</v>
      </c>
      <c r="F2" s="15" t="s">
        <v>4</v>
      </c>
      <c r="I2" s="10" t="s">
        <v>105</v>
      </c>
    </row>
    <row r="3" spans="1:9" x14ac:dyDescent="0.25">
      <c r="A3" s="16">
        <v>1</v>
      </c>
      <c r="B3" s="17"/>
      <c r="C3" s="18"/>
      <c r="D3" s="18"/>
      <c r="E3" s="19"/>
      <c r="F3" s="37"/>
      <c r="G3" s="11" t="s">
        <v>68</v>
      </c>
      <c r="H3" s="11">
        <v>1999</v>
      </c>
      <c r="I3" s="35" t="str">
        <f>IF(H3&lt;1954,"ME",IF(H3&lt;1964,"MD",IF(H3&lt;1974,"MC",IF(H3&lt;1984,"MB",IF(H3&lt;1999,"MA",IF(H3&gt;1998,"HOBBY",""))))))</f>
        <v>HOBBY</v>
      </c>
    </row>
    <row r="4" spans="1:9" x14ac:dyDescent="0.25">
      <c r="A4" s="20">
        <v>2</v>
      </c>
      <c r="B4" s="17"/>
      <c r="C4" s="6"/>
      <c r="D4" s="6"/>
      <c r="E4" s="3"/>
      <c r="F4" s="37"/>
      <c r="G4" s="11" t="s">
        <v>77</v>
      </c>
    </row>
    <row r="5" spans="1:9" x14ac:dyDescent="0.25">
      <c r="A5" s="20">
        <v>3</v>
      </c>
      <c r="B5" s="21"/>
      <c r="C5" s="6"/>
      <c r="D5" s="6"/>
      <c r="E5" s="3"/>
      <c r="F5" s="37"/>
      <c r="G5" s="11" t="s">
        <v>71</v>
      </c>
    </row>
    <row r="6" spans="1:9" x14ac:dyDescent="0.25">
      <c r="A6" s="20">
        <v>4</v>
      </c>
      <c r="B6" s="21"/>
      <c r="C6" s="6"/>
      <c r="D6" s="6"/>
      <c r="E6" s="3"/>
      <c r="F6" s="37"/>
      <c r="G6" s="11" t="s">
        <v>72</v>
      </c>
    </row>
    <row r="7" spans="1:9" x14ac:dyDescent="0.25">
      <c r="A7" s="20">
        <v>5</v>
      </c>
      <c r="B7" s="21"/>
      <c r="C7" s="6"/>
      <c r="D7" s="6"/>
      <c r="E7" s="3"/>
      <c r="F7" s="37"/>
      <c r="G7" s="11" t="s">
        <v>73</v>
      </c>
    </row>
    <row r="8" spans="1:9" x14ac:dyDescent="0.25">
      <c r="A8" s="20">
        <v>6</v>
      </c>
      <c r="B8" s="21"/>
      <c r="C8" s="6"/>
      <c r="D8" s="6"/>
      <c r="E8" s="3"/>
      <c r="F8" s="37"/>
      <c r="G8" s="11" t="s">
        <v>74</v>
      </c>
    </row>
    <row r="9" spans="1:9" x14ac:dyDescent="0.25">
      <c r="A9" s="20">
        <v>7</v>
      </c>
      <c r="B9" s="21"/>
      <c r="C9" s="6"/>
      <c r="D9" s="6"/>
      <c r="E9" s="3"/>
      <c r="F9" s="37"/>
      <c r="G9" s="11" t="s">
        <v>75</v>
      </c>
    </row>
    <row r="10" spans="1:9" x14ac:dyDescent="0.25">
      <c r="A10" s="20">
        <v>8</v>
      </c>
      <c r="B10" s="21"/>
      <c r="C10" s="6"/>
      <c r="D10" s="6"/>
      <c r="E10" s="3"/>
      <c r="F10" s="37"/>
      <c r="G10" s="11" t="s">
        <v>76</v>
      </c>
    </row>
    <row r="11" spans="1:9" x14ac:dyDescent="0.25">
      <c r="A11" s="20">
        <v>9</v>
      </c>
      <c r="B11" s="21"/>
      <c r="C11" s="6"/>
      <c r="D11" s="6"/>
      <c r="E11" s="3"/>
      <c r="F11" s="37"/>
    </row>
    <row r="12" spans="1:9" x14ac:dyDescent="0.25">
      <c r="A12" s="20">
        <v>10</v>
      </c>
      <c r="B12" s="21"/>
      <c r="C12" s="6"/>
      <c r="D12" s="6"/>
      <c r="E12" s="3"/>
      <c r="F12" s="37"/>
      <c r="G12" s="11" t="s">
        <v>69</v>
      </c>
    </row>
    <row r="13" spans="1:9" x14ac:dyDescent="0.25">
      <c r="A13" s="20">
        <v>11</v>
      </c>
      <c r="B13" s="21"/>
      <c r="C13" s="6"/>
      <c r="D13" s="6"/>
      <c r="E13" s="3"/>
      <c r="F13" s="37"/>
      <c r="G13" s="11" t="s">
        <v>78</v>
      </c>
    </row>
    <row r="14" spans="1:9" x14ac:dyDescent="0.25">
      <c r="A14" s="20">
        <v>12</v>
      </c>
      <c r="B14" s="21"/>
      <c r="C14" s="6"/>
      <c r="D14" s="6"/>
      <c r="E14" s="3"/>
      <c r="F14" s="37"/>
      <c r="G14" s="11" t="s">
        <v>79</v>
      </c>
    </row>
    <row r="15" spans="1:9" x14ac:dyDescent="0.25">
      <c r="A15" s="20">
        <v>13</v>
      </c>
      <c r="B15" s="21"/>
      <c r="C15" s="6"/>
      <c r="D15" s="6"/>
      <c r="E15" s="3"/>
      <c r="F15" s="37"/>
      <c r="G15" s="11" t="s">
        <v>80</v>
      </c>
    </row>
    <row r="16" spans="1:9" x14ac:dyDescent="0.25">
      <c r="A16" s="20">
        <v>14</v>
      </c>
      <c r="B16" s="21"/>
      <c r="C16" s="6"/>
      <c r="D16" s="6"/>
      <c r="E16" s="3"/>
      <c r="F16" s="37"/>
      <c r="G16" s="11" t="s">
        <v>81</v>
      </c>
    </row>
    <row r="17" spans="1:7" x14ac:dyDescent="0.25">
      <c r="A17" s="20">
        <v>15</v>
      </c>
      <c r="B17" s="21"/>
      <c r="C17" s="6"/>
      <c r="D17" s="6"/>
      <c r="E17" s="3"/>
      <c r="F17" s="37"/>
      <c r="G17" s="11" t="s">
        <v>82</v>
      </c>
    </row>
    <row r="18" spans="1:7" x14ac:dyDescent="0.25">
      <c r="A18" s="20">
        <v>16</v>
      </c>
      <c r="B18" s="21"/>
      <c r="C18" s="6"/>
      <c r="D18" s="6"/>
      <c r="E18" s="3"/>
      <c r="F18" s="37"/>
      <c r="G18" s="11" t="s">
        <v>83</v>
      </c>
    </row>
    <row r="19" spans="1:7" x14ac:dyDescent="0.25">
      <c r="A19" s="20">
        <v>17</v>
      </c>
      <c r="B19" s="21"/>
      <c r="C19" s="6"/>
      <c r="D19" s="6"/>
      <c r="E19" s="3"/>
      <c r="F19" s="37"/>
      <c r="G19" s="11" t="s">
        <v>84</v>
      </c>
    </row>
    <row r="20" spans="1:7" x14ac:dyDescent="0.25">
      <c r="A20" s="20">
        <v>18</v>
      </c>
      <c r="B20" s="21"/>
      <c r="C20" s="6"/>
      <c r="D20" s="6"/>
      <c r="E20" s="3"/>
      <c r="F20" s="37"/>
      <c r="G20" s="11" t="s">
        <v>85</v>
      </c>
    </row>
    <row r="21" spans="1:7" x14ac:dyDescent="0.25">
      <c r="A21" s="20">
        <v>19</v>
      </c>
      <c r="B21" s="21"/>
      <c r="C21" s="6"/>
      <c r="D21" s="6"/>
      <c r="E21" s="3"/>
      <c r="F21" s="37"/>
      <c r="G21" s="11" t="s">
        <v>86</v>
      </c>
    </row>
    <row r="22" spans="1:7" x14ac:dyDescent="0.25">
      <c r="A22" s="20">
        <v>20</v>
      </c>
      <c r="B22" s="21"/>
      <c r="C22" s="6"/>
      <c r="D22" s="6"/>
      <c r="E22" s="3"/>
      <c r="F22" s="37"/>
      <c r="G22" s="11" t="s">
        <v>87</v>
      </c>
    </row>
    <row r="23" spans="1:7" x14ac:dyDescent="0.25">
      <c r="A23" s="20">
        <v>21</v>
      </c>
      <c r="B23" s="21"/>
      <c r="C23" s="6"/>
      <c r="D23" s="6"/>
      <c r="E23" s="3"/>
      <c r="F23" s="37"/>
      <c r="G23" s="11" t="s">
        <v>90</v>
      </c>
    </row>
    <row r="24" spans="1:7" x14ac:dyDescent="0.25">
      <c r="A24" s="20">
        <v>22</v>
      </c>
      <c r="B24" s="21"/>
      <c r="C24" s="6"/>
      <c r="D24" s="6"/>
      <c r="E24" s="3"/>
      <c r="F24" s="37"/>
      <c r="G24" s="11" t="s">
        <v>89</v>
      </c>
    </row>
    <row r="25" spans="1:7" x14ac:dyDescent="0.25">
      <c r="A25" s="20">
        <v>23</v>
      </c>
      <c r="B25" s="21"/>
      <c r="C25" s="6"/>
      <c r="D25" s="6"/>
      <c r="E25" s="3"/>
      <c r="F25" s="37"/>
      <c r="G25" s="11" t="s">
        <v>88</v>
      </c>
    </row>
    <row r="26" spans="1:7" x14ac:dyDescent="0.25">
      <c r="A26" s="20">
        <v>24</v>
      </c>
      <c r="B26" s="21"/>
      <c r="C26" s="6"/>
      <c r="D26" s="6"/>
      <c r="E26" s="3"/>
      <c r="F26" s="37"/>
      <c r="G26" s="11" t="s">
        <v>70</v>
      </c>
    </row>
    <row r="27" spans="1:7" x14ac:dyDescent="0.25">
      <c r="A27" s="20">
        <v>25</v>
      </c>
      <c r="B27" s="22"/>
      <c r="C27" s="8"/>
      <c r="D27" s="8"/>
      <c r="E27" s="3"/>
      <c r="F27" s="37"/>
    </row>
    <row r="28" spans="1:7" x14ac:dyDescent="0.25">
      <c r="A28" s="20">
        <v>26</v>
      </c>
      <c r="B28" s="21"/>
      <c r="C28" s="6"/>
      <c r="D28" s="6"/>
      <c r="E28" s="3"/>
      <c r="F28" s="37"/>
    </row>
    <row r="29" spans="1:7" x14ac:dyDescent="0.25">
      <c r="A29" s="20">
        <v>27</v>
      </c>
      <c r="B29" s="17"/>
      <c r="C29" s="18"/>
      <c r="D29" s="6"/>
      <c r="E29" s="3"/>
      <c r="F29" s="37"/>
    </row>
    <row r="30" spans="1:7" x14ac:dyDescent="0.25">
      <c r="A30" s="20">
        <v>28</v>
      </c>
      <c r="B30" s="21"/>
      <c r="C30" s="6"/>
      <c r="D30" s="6"/>
      <c r="E30" s="3"/>
      <c r="F30" s="37"/>
    </row>
    <row r="31" spans="1:7" x14ac:dyDescent="0.25">
      <c r="A31" s="20">
        <v>29</v>
      </c>
      <c r="B31" s="21"/>
      <c r="C31" s="6"/>
      <c r="D31" s="6"/>
      <c r="E31" s="3"/>
      <c r="F31" s="37"/>
    </row>
    <row r="32" spans="1:7" x14ac:dyDescent="0.25">
      <c r="A32" s="20">
        <v>30</v>
      </c>
      <c r="B32" s="21"/>
      <c r="C32" s="6"/>
      <c r="D32" s="6"/>
      <c r="E32" s="3"/>
      <c r="F32" s="37"/>
    </row>
    <row r="33" spans="1:6" x14ac:dyDescent="0.25">
      <c r="A33" s="20">
        <v>31</v>
      </c>
      <c r="B33" s="21"/>
      <c r="C33" s="6"/>
      <c r="D33" s="6"/>
      <c r="E33" s="3"/>
      <c r="F33" s="37"/>
    </row>
    <row r="34" spans="1:6" x14ac:dyDescent="0.25">
      <c r="A34" s="20">
        <v>32</v>
      </c>
      <c r="B34" s="21"/>
      <c r="C34" s="6"/>
      <c r="D34" s="6"/>
      <c r="E34" s="3"/>
      <c r="F34" s="37"/>
    </row>
    <row r="35" spans="1:6" x14ac:dyDescent="0.25">
      <c r="A35" s="20">
        <v>33</v>
      </c>
      <c r="B35" s="21"/>
      <c r="C35" s="6"/>
      <c r="D35" s="6"/>
      <c r="E35" s="3"/>
      <c r="F35" s="37"/>
    </row>
    <row r="36" spans="1:6" x14ac:dyDescent="0.25">
      <c r="A36" s="20">
        <v>34</v>
      </c>
      <c r="B36" s="21"/>
      <c r="C36" s="6"/>
      <c r="D36" s="6"/>
      <c r="E36" s="3"/>
      <c r="F36" s="37"/>
    </row>
    <row r="37" spans="1:6" x14ac:dyDescent="0.25">
      <c r="A37" s="20">
        <v>35</v>
      </c>
      <c r="B37" s="21"/>
      <c r="C37" s="6"/>
      <c r="D37" s="6"/>
      <c r="E37" s="3"/>
      <c r="F37" s="37"/>
    </row>
    <row r="38" spans="1:6" x14ac:dyDescent="0.25">
      <c r="A38" s="20">
        <v>36</v>
      </c>
      <c r="B38" s="21"/>
      <c r="C38" s="6"/>
      <c r="D38" s="6"/>
      <c r="E38" s="3"/>
      <c r="F38" s="37"/>
    </row>
    <row r="39" spans="1:6" x14ac:dyDescent="0.25">
      <c r="A39" s="20">
        <v>37</v>
      </c>
      <c r="B39" s="21"/>
      <c r="C39" s="6"/>
      <c r="D39" s="6"/>
      <c r="E39" s="3"/>
      <c r="F39" s="37"/>
    </row>
    <row r="40" spans="1:6" x14ac:dyDescent="0.25">
      <c r="A40" s="23">
        <v>38</v>
      </c>
      <c r="B40" s="22"/>
      <c r="C40" s="8"/>
      <c r="D40" s="8"/>
      <c r="E40" s="3"/>
      <c r="F40" s="37"/>
    </row>
    <row r="41" spans="1:6" x14ac:dyDescent="0.25">
      <c r="A41" s="23">
        <v>39</v>
      </c>
      <c r="B41" s="22"/>
      <c r="C41" s="8"/>
      <c r="D41" s="8"/>
      <c r="E41" s="3"/>
      <c r="F41" s="37"/>
    </row>
    <row r="42" spans="1:6" x14ac:dyDescent="0.25">
      <c r="A42" s="23">
        <v>40</v>
      </c>
      <c r="B42" s="22"/>
      <c r="C42" s="8"/>
      <c r="D42" s="8"/>
      <c r="E42" s="3"/>
      <c r="F42" s="37"/>
    </row>
    <row r="43" spans="1:6" x14ac:dyDescent="0.25">
      <c r="A43" s="20">
        <v>41</v>
      </c>
      <c r="B43" s="21"/>
      <c r="C43" s="6"/>
      <c r="D43" s="6"/>
      <c r="E43" s="3"/>
      <c r="F43" s="37"/>
    </row>
    <row r="44" spans="1:6" x14ac:dyDescent="0.25">
      <c r="A44" s="20">
        <v>42</v>
      </c>
      <c r="B44" s="21"/>
      <c r="C44" s="6"/>
      <c r="D44" s="6"/>
      <c r="E44" s="3"/>
      <c r="F44" s="37"/>
    </row>
    <row r="45" spans="1:6" x14ac:dyDescent="0.25">
      <c r="A45" s="20">
        <v>43</v>
      </c>
      <c r="B45" s="21"/>
      <c r="C45" s="6"/>
      <c r="D45" s="6"/>
      <c r="E45" s="3"/>
      <c r="F45" s="37"/>
    </row>
    <row r="46" spans="1:6" x14ac:dyDescent="0.25">
      <c r="A46" s="23">
        <v>44</v>
      </c>
      <c r="B46" s="22"/>
      <c r="C46" s="8"/>
      <c r="D46" s="8"/>
      <c r="E46" s="3"/>
      <c r="F46" s="37"/>
    </row>
    <row r="47" spans="1:6" x14ac:dyDescent="0.25">
      <c r="A47" s="23">
        <v>45</v>
      </c>
      <c r="B47" s="22"/>
      <c r="C47" s="8"/>
      <c r="D47" s="8"/>
      <c r="E47" s="3"/>
      <c r="F47" s="37"/>
    </row>
    <row r="48" spans="1:6" x14ac:dyDescent="0.25">
      <c r="A48" s="23">
        <v>46</v>
      </c>
      <c r="B48" s="22"/>
      <c r="C48" s="8"/>
      <c r="D48" s="8"/>
      <c r="E48" s="3"/>
      <c r="F48" s="37"/>
    </row>
    <row r="49" spans="1:6" x14ac:dyDescent="0.25">
      <c r="A49" s="20">
        <v>47</v>
      </c>
      <c r="B49" s="21"/>
      <c r="C49" s="6"/>
      <c r="D49" s="6"/>
      <c r="E49" s="3"/>
      <c r="F49" s="37"/>
    </row>
    <row r="50" spans="1:6" x14ac:dyDescent="0.25">
      <c r="A50" s="20">
        <v>48</v>
      </c>
      <c r="B50" s="21"/>
      <c r="C50" s="6"/>
      <c r="D50" s="6"/>
      <c r="E50" s="3"/>
      <c r="F50" s="37"/>
    </row>
    <row r="51" spans="1:6" x14ac:dyDescent="0.25">
      <c r="A51" s="20">
        <v>49</v>
      </c>
      <c r="B51" s="21"/>
      <c r="C51" s="6"/>
      <c r="D51" s="6"/>
      <c r="E51" s="3"/>
      <c r="F51" s="37"/>
    </row>
    <row r="52" spans="1:6" ht="15.75" thickBot="1" x14ac:dyDescent="0.3">
      <c r="A52" s="24">
        <v>50</v>
      </c>
      <c r="B52" s="25"/>
      <c r="C52" s="7"/>
      <c r="D52" s="7"/>
      <c r="E52" s="4"/>
      <c r="F52" s="38"/>
    </row>
  </sheetData>
  <dataConsolidate/>
  <mergeCells count="1">
    <mergeCell ref="A1:F1"/>
  </mergeCells>
  <dataValidations count="1">
    <dataValidation type="list" allowBlank="1" showInputMessage="1" showErrorMessage="1" promptTitle="Meno" prompt="Vyber meno" sqref="B3:B4">
      <formula1>Meno</formula1>
    </dataValidation>
  </dataValidations>
  <pageMargins left="0" right="0" top="0.39370078740157483" bottom="0.3937007874015748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06.kolo prezentácia</vt:lpstr>
      <vt:lpstr>06.kolo výsledky </vt:lpstr>
      <vt:lpstr>06.kolo stopky</vt:lpstr>
      <vt:lpstr>prezentačná listina</vt:lpstr>
      <vt:lpstr>'prezentačná listina'!Oblasť_tlače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2013-06-30T20:15:51Z</dcterms:modified>
</cp:coreProperties>
</file>