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2" firstSheet="0" showHorizontalScroll="true" showSheetTabs="true" showVerticalScroll="true" tabRatio="600" windowHeight="8192" windowWidth="16384" xWindow="0" yWindow="0"/>
  </bookViews>
  <sheets>
    <sheet name="04.kolo prezentácia" sheetId="1" state="visible" r:id="rId2"/>
    <sheet name="Hárok1" sheetId="2" state="visible" r:id="rId3"/>
    <sheet name="04.kolo výsledky " sheetId="3" state="visible" r:id="rId4"/>
    <sheet name="04.kolo stopky" sheetId="4" state="visible" r:id="rId5"/>
    <sheet name="prezentačná listina" sheetId="5" state="visible" r:id="rId6"/>
    <sheet name="Hárok3" sheetId="6" state="visible" r:id="rId7"/>
  </sheets>
  <definedNames>
    <definedName function="false" hidden="true" localSheetId="0" name="_xlnm._FilterDatabase" vbProcedure="false">'04.kolo prezentácia'!$A$2:$I$2</definedName>
    <definedName function="false" hidden="true" localSheetId="3" name="_xlnm._FilterDatabase" vbProcedure="false">'04.kolo stopky'!$A$1:$I$1</definedName>
    <definedName function="false" hidden="true" localSheetId="2" name="_xlnm._FilterDatabase" vbProcedure="false">'04.kolo výsledky '!$A$2:$V$40</definedName>
    <definedName function="false" hidden="false" localSheetId="4" name="_xlnm.Print_Area" vbProcedure="false"/>
    <definedName function="false" hidden="false" name="Klub" vbProcedure="false">#ref!</definedName>
    <definedName function="false" hidden="false" name="Meno" vbProcedure="false">#ref!</definedName>
    <definedName function="false" hidden="false" name="Priezvisko" vbProcedure="false">#ref!</definedName>
    <definedName function="false" hidden="false" localSheetId="0" name="_xlnm._FilterDatabase" vbProcedure="false">'04.kolo prezentácia'!$A$2:$I$2</definedName>
    <definedName function="false" hidden="false" localSheetId="2" name="_xlnm._FilterDatabase" vbProcedure="false">'04.kolo výsledky '!$A$2:$V$40</definedName>
    <definedName function="false" hidden="false" localSheetId="3" name="Klub" vbProcedure="false">#ref!</definedName>
    <definedName function="false" hidden="false" localSheetId="3" name="Meno" vbProcedure="false">#ref!</definedName>
    <definedName function="false" hidden="false" localSheetId="3" name="Priezvisko" vbProcedure="false">#ref!</definedName>
    <definedName function="false" hidden="false" localSheetId="3" name="_xlnm._FilterDatabase" vbProcedure="false">'04.kolo stopky'!$A$1:$I$1</definedName>
    <definedName function="false" hidden="false" localSheetId="4" name="_xlnm.Print_Area" vbProcedure="false">'prezentačná listina'!$A$1:$G$52</definedName>
    <definedName function="false" hidden="false" localSheetId="4" name="_xlnm._FilterDatabase" vbProcedure="false">'prezentačná listina'!$A$2:$H$2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<sst xmlns="http://schemas.openxmlformats.org/spreadsheetml/2006/main" count="516" uniqueCount="332">
  <si>
    <r>
      <t xml:space="preserve">B</t>
    </r>
    <r>
      <rPr>
        <rFont val="Calibri"/>
        <charset val="238"/>
        <family val="2"/>
        <b val="true"/>
        <sz val="10"/>
      </rPr>
      <t xml:space="preserve">ánovská </t>
    </r>
    <r>
      <rPr>
        <rFont val="Calibri"/>
        <charset val="238"/>
        <family val="2"/>
        <b val="true"/>
        <color rgb="00FF0000"/>
        <sz val="10"/>
      </rPr>
      <t xml:space="preserve">B</t>
    </r>
    <r>
      <rPr>
        <rFont val="Calibri"/>
        <charset val="238"/>
        <family val="2"/>
        <b val="true"/>
        <sz val="10"/>
      </rPr>
      <t xml:space="preserve">ežecká </t>
    </r>
    <r>
      <rPr>
        <rFont val="Calibri"/>
        <charset val="238"/>
        <family val="2"/>
        <b val="true"/>
        <color rgb="00FF0000"/>
        <sz val="10"/>
      </rPr>
      <t xml:space="preserve">L</t>
    </r>
    <r>
      <rPr>
        <rFont val="Calibri"/>
        <charset val="238"/>
        <family val="2"/>
        <b val="true"/>
        <sz val="10"/>
      </rPr>
      <t xml:space="preserve">iga</t>
    </r>
    <r>
      <rPr>
        <rFont val="Calibri"/>
        <charset val="238"/>
        <family val="2"/>
        <b val="true"/>
        <color rgb="00FF0000"/>
        <sz val="10"/>
      </rPr>
      <t xml:space="preserve"> 0.kolo</t>
    </r>
    <r>
      <rPr>
        <rFont val="Calibri"/>
        <charset val="238"/>
        <family val="2"/>
        <b val="true"/>
        <sz val="10"/>
      </rPr>
      <t xml:space="preserve">, 31.03.2013, 8500 m, Ostratice</t>
    </r>
  </si>
  <si>
    <t>štartovné číslo</t>
  </si>
  <si>
    <t>meno</t>
  </si>
  <si>
    <t>priezvisko</t>
  </si>
  <si>
    <t>klub/mesto</t>
  </si>
  <si>
    <t>ročník</t>
  </si>
  <si>
    <t>KAT</t>
  </si>
  <si>
    <t>test vzorca</t>
  </si>
  <si>
    <t>Mária</t>
  </si>
  <si>
    <t>Vaclaviaková</t>
  </si>
  <si>
    <t>Prievidza</t>
  </si>
  <si>
    <t>ŽA</t>
  </si>
  <si>
    <t>Peter</t>
  </si>
  <si>
    <t>Szabo</t>
  </si>
  <si>
    <t>Trenčianska Teplá</t>
  </si>
  <si>
    <t>Nina</t>
  </si>
  <si>
    <t>Vavrová</t>
  </si>
  <si>
    <t>Bánovce nad Bebravou</t>
  </si>
  <si>
    <t>Pavol</t>
  </si>
  <si>
    <t>Grňo</t>
  </si>
  <si>
    <t>Brezolupy</t>
  </si>
  <si>
    <t>Barbora</t>
  </si>
  <si>
    <t>Kluvánková</t>
  </si>
  <si>
    <t>Ivan</t>
  </si>
  <si>
    <t>Pšenek</t>
  </si>
  <si>
    <t>Dubnica nad Váhom</t>
  </si>
  <si>
    <t>Emília</t>
  </si>
  <si>
    <t>Pšeneková</t>
  </si>
  <si>
    <t>ŽB</t>
  </si>
  <si>
    <t>Milan</t>
  </si>
  <si>
    <t>Makiš</t>
  </si>
  <si>
    <t>Trenčín</t>
  </si>
  <si>
    <t>Dušan</t>
  </si>
  <si>
    <t>Kašička</t>
  </si>
  <si>
    <t>Čierna Lehota</t>
  </si>
  <si>
    <t>Norbert</t>
  </si>
  <si>
    <t>Schmikal</t>
  </si>
  <si>
    <t>Podlužany</t>
  </si>
  <si>
    <t>Marián</t>
  </si>
  <si>
    <t>Adamkovič</t>
  </si>
  <si>
    <t>Miroslav</t>
  </si>
  <si>
    <t>Bitarovský</t>
  </si>
  <si>
    <t>ATLANTICA SportAction BN</t>
  </si>
  <si>
    <t>Juraj</t>
  </si>
  <si>
    <t>Tomáš</t>
  </si>
  <si>
    <t>Podpera</t>
  </si>
  <si>
    <t>Jozef</t>
  </si>
  <si>
    <t>Gunda</t>
  </si>
  <si>
    <t>Kanianka</t>
  </si>
  <si>
    <t>Bauer</t>
  </si>
  <si>
    <t>Ostratice</t>
  </si>
  <si>
    <t>Milada</t>
  </si>
  <si>
    <t>Doskočilová</t>
  </si>
  <si>
    <t>Podlucký</t>
  </si>
  <si>
    <t>via LS</t>
  </si>
  <si>
    <t>Kristián</t>
  </si>
  <si>
    <t>Henrieta</t>
  </si>
  <si>
    <t>Hluchová</t>
  </si>
  <si>
    <t>Prusy</t>
  </si>
  <si>
    <t>Oprchal</t>
  </si>
  <si>
    <t>Čachtice</t>
  </si>
  <si>
    <t>Michal</t>
  </si>
  <si>
    <t>Antal</t>
  </si>
  <si>
    <t>Filip</t>
  </si>
  <si>
    <t>Pokrývka</t>
  </si>
  <si>
    <t>Gymnázium BN</t>
  </si>
  <si>
    <t>Drahomír</t>
  </si>
  <si>
    <t>Dubnička</t>
  </si>
  <si>
    <t>Števica</t>
  </si>
  <si>
    <t>KRB Partizánske</t>
  </si>
  <si>
    <t>Javorský</t>
  </si>
  <si>
    <t>Marek</t>
  </si>
  <si>
    <t>Žatko</t>
  </si>
  <si>
    <t>Ferdinand</t>
  </si>
  <si>
    <t>Husár</t>
  </si>
  <si>
    <t>Giertl</t>
  </si>
  <si>
    <t>Ďuračka</t>
  </si>
  <si>
    <t>Sokol Šišov</t>
  </si>
  <si>
    <t>Ladislav</t>
  </si>
  <si>
    <t>Mariš</t>
  </si>
  <si>
    <t>OSTRIX Bánovce nad Bebr.</t>
  </si>
  <si>
    <t>Minarovič</t>
  </si>
  <si>
    <t>Struhár</t>
  </si>
  <si>
    <t>Korec</t>
  </si>
  <si>
    <t>Makový</t>
  </si>
  <si>
    <t>ŠHOK BN - "zabudnuté topánky :)"</t>
  </si>
  <si>
    <t>Benko</t>
  </si>
  <si>
    <t>Zemianske Kostoľany</t>
  </si>
  <si>
    <t>Radovan</t>
  </si>
  <si>
    <t>Bolfa</t>
  </si>
  <si>
    <t>Štefan</t>
  </si>
  <si>
    <t>Červenka</t>
  </si>
  <si>
    <t>Duchyňa</t>
  </si>
  <si>
    <t>Žabokreky n. Nitrou</t>
  </si>
  <si>
    <t>Branislav</t>
  </si>
  <si>
    <t>Filo</t>
  </si>
  <si>
    <t>Rybany</t>
  </si>
  <si>
    <t>Boris</t>
  </si>
  <si>
    <t>Göndöč</t>
  </si>
  <si>
    <t>Radoslav</t>
  </si>
  <si>
    <t>Gráč</t>
  </si>
  <si>
    <t>Ján</t>
  </si>
  <si>
    <t>Hrčka</t>
  </si>
  <si>
    <t>Horné Naštice</t>
  </si>
  <si>
    <t>Timotej</t>
  </si>
  <si>
    <t>Hupka</t>
  </si>
  <si>
    <t>AŠK Slavia Trnava</t>
  </si>
  <si>
    <t>Anton</t>
  </si>
  <si>
    <t>Igaz</t>
  </si>
  <si>
    <t>Biskupice</t>
  </si>
  <si>
    <t>Samuel</t>
  </si>
  <si>
    <t>Karas</t>
  </si>
  <si>
    <t>Stanislav</t>
  </si>
  <si>
    <t>Kobida</t>
  </si>
  <si>
    <t>Kudla</t>
  </si>
  <si>
    <t>Kundala</t>
  </si>
  <si>
    <t>Veľké Bielice</t>
  </si>
  <si>
    <t>Kuruc</t>
  </si>
  <si>
    <t>Chocholná</t>
  </si>
  <si>
    <t>Kristína</t>
  </si>
  <si>
    <t>Lapinová</t>
  </si>
  <si>
    <t>Svetlana</t>
  </si>
  <si>
    <t>Lipárová</t>
  </si>
  <si>
    <t>TRIAN SK</t>
  </si>
  <si>
    <t>Silvia</t>
  </si>
  <si>
    <t>Marčeková</t>
  </si>
  <si>
    <t>Omšenie</t>
  </si>
  <si>
    <t>Mihalička</t>
  </si>
  <si>
    <t>Partizánske</t>
  </si>
  <si>
    <t>Pšenák</t>
  </si>
  <si>
    <t>Adrián</t>
  </si>
  <si>
    <t>Ryban</t>
  </si>
  <si>
    <t>Benjamín</t>
  </si>
  <si>
    <t>Sládeček</t>
  </si>
  <si>
    <t>Stanovičová</t>
  </si>
  <si>
    <t>Dávid</t>
  </si>
  <si>
    <t>Šípka</t>
  </si>
  <si>
    <t>Uhrovec</t>
  </si>
  <si>
    <t>Valová</t>
  </si>
  <si>
    <t>Pravenec</t>
  </si>
  <si>
    <t>Jakub</t>
  </si>
  <si>
    <t>Vančo</t>
  </si>
  <si>
    <t>CK aluplast TEAM</t>
  </si>
  <si>
    <t>Patrik</t>
  </si>
  <si>
    <t>Varga</t>
  </si>
  <si>
    <t>Dvorec</t>
  </si>
  <si>
    <t>Andrej</t>
  </si>
  <si>
    <t>Vlček</t>
  </si>
  <si>
    <t>Žitná Radiša</t>
  </si>
  <si>
    <r>
      <t xml:space="preserve">B</t>
    </r>
    <r>
      <rPr>
        <rFont val="Calibri"/>
        <charset val="238"/>
        <family val="2"/>
        <b val="true"/>
        <color rgb="00000000"/>
        <sz val="18"/>
      </rPr>
      <t xml:space="preserve">ánovská </t>
    </r>
    <r>
      <rPr>
        <rFont val="Calibri"/>
        <charset val="238"/>
        <family val="2"/>
        <b val="true"/>
        <color rgb="00FF0000"/>
        <sz val="18"/>
      </rPr>
      <t xml:space="preserve">B</t>
    </r>
    <r>
      <rPr>
        <rFont val="Calibri"/>
        <charset val="238"/>
        <family val="2"/>
        <b val="true"/>
        <color rgb="00000000"/>
        <sz val="18"/>
      </rPr>
      <t xml:space="preserve">ežecká </t>
    </r>
    <r>
      <rPr>
        <rFont val="Calibri"/>
        <charset val="238"/>
        <family val="2"/>
        <b val="true"/>
        <color rgb="00FF0000"/>
        <sz val="18"/>
      </rPr>
      <t xml:space="preserve">L</t>
    </r>
    <r>
      <rPr>
        <rFont val="Calibri"/>
        <charset val="238"/>
        <family val="2"/>
        <b val="true"/>
        <color rgb="00000000"/>
        <sz val="18"/>
      </rPr>
      <t xml:space="preserve">iga </t>
    </r>
    <r>
      <rPr>
        <rFont val="Calibri"/>
        <charset val="238"/>
        <family val="2"/>
        <b val="true"/>
        <color rgb="00FF0000"/>
        <sz val="18"/>
      </rPr>
      <t xml:space="preserve">04.kolo</t>
    </r>
    <r>
      <rPr>
        <rFont val="Calibri"/>
        <charset val="238"/>
        <family val="2"/>
        <b val="true"/>
        <color rgb="00000000"/>
        <sz val="18"/>
      </rPr>
      <t xml:space="preserve">, 28.04.2013, 6300 m, Podlužany</t>
    </r>
  </si>
  <si>
    <t>celkové poradie</t>
  </si>
  <si>
    <t>poradie v KAT</t>
  </si>
  <si>
    <t>čas v cieli</t>
  </si>
  <si>
    <t>ᴓ čas na 1000m</t>
  </si>
  <si>
    <t>strata na víťaza</t>
  </si>
  <si>
    <t>body 1.kolo</t>
  </si>
  <si>
    <t>body 2.kolo</t>
  </si>
  <si>
    <t>body 3.kolo</t>
  </si>
  <si>
    <t>body 4.kolo</t>
  </si>
  <si>
    <t>body 5.kolo</t>
  </si>
  <si>
    <t>body 6.kolo</t>
  </si>
  <si>
    <t>body 7.kolo</t>
  </si>
  <si>
    <t>body 8.kolo</t>
  </si>
  <si>
    <t>body 9.kolo</t>
  </si>
  <si>
    <t>body 10.kolo</t>
  </si>
  <si>
    <t>body BBL</t>
  </si>
  <si>
    <t>HOBBY</t>
  </si>
  <si>
    <t>DNF</t>
  </si>
  <si>
    <t>poradie</t>
  </si>
  <si>
    <t>* vlož hodnoty zo súboru "vysledky 01,kolo,txt"</t>
  </si>
  <si>
    <t>00:29:33.21</t>
  </si>
  <si>
    <t>Kolo 19</t>
  </si>
  <si>
    <t>00:00:01.62</t>
  </si>
  <si>
    <t>00:28:05.31</t>
  </si>
  <si>
    <t>Kolo 13</t>
  </si>
  <si>
    <t>00:00:10.79</t>
  </si>
  <si>
    <t>00:35:12.88</t>
  </si>
  <si>
    <t>Kolo 31</t>
  </si>
  <si>
    <t>00:00:06.35</t>
  </si>
  <si>
    <t>00:27:14.31</t>
  </si>
  <si>
    <t>Kolo 8</t>
  </si>
  <si>
    <t>00:00:33.96</t>
  </si>
  <si>
    <t>00:35:06.53</t>
  </si>
  <si>
    <t>Kolo 30</t>
  </si>
  <si>
    <t>00:00:20.95</t>
  </si>
  <si>
    <t>00:27:54.51</t>
  </si>
  <si>
    <t>Kolo 12</t>
  </si>
  <si>
    <t>00:00:06.37</t>
  </si>
  <si>
    <t>00:37:39.71</t>
  </si>
  <si>
    <t>Kolo 35</t>
  </si>
  <si>
    <t>00:01:42.72</t>
  </si>
  <si>
    <t>00:26:20.27</t>
  </si>
  <si>
    <t>Kolo 6</t>
  </si>
  <si>
    <t>00:00:23.01</t>
  </si>
  <si>
    <t>00:33:13.31</t>
  </si>
  <si>
    <t>Kolo 26</t>
  </si>
  <si>
    <t>00:00:31.44</t>
  </si>
  <si>
    <t>00:32:41.86</t>
  </si>
  <si>
    <t>Kolo 25</t>
  </si>
  <si>
    <t>00:00:13.75</t>
  </si>
  <si>
    <t>00:32:25.13</t>
  </si>
  <si>
    <t>Kolo 23</t>
  </si>
  <si>
    <t>00:00:08.01</t>
  </si>
  <si>
    <t>00:34:45.57</t>
  </si>
  <si>
    <t>Kolo 29</t>
  </si>
  <si>
    <t>00:00:08.68</t>
  </si>
  <si>
    <t>00:35:37.31</t>
  </si>
  <si>
    <t>Kolo 33</t>
  </si>
  <si>
    <t>00:00:11.65</t>
  </si>
  <si>
    <t>00:24:21.65</t>
  </si>
  <si>
    <t>Kolo 1</t>
  </si>
  <si>
    <t>00:28:49.57</t>
  </si>
  <si>
    <t>Kolo 15</t>
  </si>
  <si>
    <t>00:00:07.88</t>
  </si>
  <si>
    <t>00:35:25.66</t>
  </si>
  <si>
    <t>Kolo 32</t>
  </si>
  <si>
    <t>00:00:12.77</t>
  </si>
  <si>
    <t>00:40:31.28</t>
  </si>
  <si>
    <t>Kolo 36</t>
  </si>
  <si>
    <t>00:02:51.57</t>
  </si>
  <si>
    <t>00:27:48.14</t>
  </si>
  <si>
    <t>Kolo 11</t>
  </si>
  <si>
    <t>00:00:16.07</t>
  </si>
  <si>
    <t>00:27:32.06</t>
  </si>
  <si>
    <t>Kolo 10</t>
  </si>
  <si>
    <t>00:00:11.68</t>
  </si>
  <si>
    <t>00:34:36.89</t>
  </si>
  <si>
    <t>Kolo 28</t>
  </si>
  <si>
    <t>00:01:04.72</t>
  </si>
  <si>
    <t>00:25:57.26</t>
  </si>
  <si>
    <t>Kolo 5</t>
  </si>
  <si>
    <t>00:00:00.91</t>
  </si>
  <si>
    <t>01:00:00.00</t>
  </si>
  <si>
    <t>00:27:20.38</t>
  </si>
  <si>
    <t>Kolo 9</t>
  </si>
  <si>
    <t>00:00:06.06</t>
  </si>
  <si>
    <t>00:25:56.35</t>
  </si>
  <si>
    <t>Kolo 4</t>
  </si>
  <si>
    <t>00:00:14.42</t>
  </si>
  <si>
    <t>00:25:41.92</t>
  </si>
  <si>
    <t>Kolo 3</t>
  </si>
  <si>
    <t>00:01:02.64</t>
  </si>
  <si>
    <t>00:30:24.85</t>
  </si>
  <si>
    <t>Kolo 21</t>
  </si>
  <si>
    <t>00:00:35.68</t>
  </si>
  <si>
    <t>00:24:39.28</t>
  </si>
  <si>
    <t>Kolo 2</t>
  </si>
  <si>
    <t>00:00:17.62</t>
  </si>
  <si>
    <t>00:29:15.92</t>
  </si>
  <si>
    <t>Kolo 17</t>
  </si>
  <si>
    <t>00:00:01.63</t>
  </si>
  <si>
    <t>00:29:49.17</t>
  </si>
  <si>
    <t>Kolo 20</t>
  </si>
  <si>
    <t>00:00:15.96</t>
  </si>
  <si>
    <t>00:33:32.17</t>
  </si>
  <si>
    <t>Kolo 27</t>
  </si>
  <si>
    <t>00:00:18.86</t>
  </si>
  <si>
    <t>00:29:14.28</t>
  </si>
  <si>
    <t>Kolo 16</t>
  </si>
  <si>
    <t>00:00:24.70</t>
  </si>
  <si>
    <t>00:35:56.99</t>
  </si>
  <si>
    <t>Kolo 34</t>
  </si>
  <si>
    <t>00:00:19.68</t>
  </si>
  <si>
    <t>00:28:41.69</t>
  </si>
  <si>
    <t>Kolo 14</t>
  </si>
  <si>
    <t>00:00:36.38</t>
  </si>
  <si>
    <t>00:26:40.35</t>
  </si>
  <si>
    <t>Kolo 7</t>
  </si>
  <si>
    <t>00:00:20.07</t>
  </si>
  <si>
    <t>00:32:17.11</t>
  </si>
  <si>
    <t>Kolo 22</t>
  </si>
  <si>
    <t>00:01:52.26</t>
  </si>
  <si>
    <t>00:32:28.11</t>
  </si>
  <si>
    <t>Kolo 24</t>
  </si>
  <si>
    <t>00:00:02.98</t>
  </si>
  <si>
    <t>00:29:31.58</t>
  </si>
  <si>
    <t>Kolo 18</t>
  </si>
  <si>
    <t>00:00:15.65</t>
  </si>
  <si>
    <t>00:44:42.34</t>
  </si>
  <si>
    <t>Kolo 37</t>
  </si>
  <si>
    <t>00:04:11.06</t>
  </si>
  <si>
    <r>
      <t xml:space="preserve">B</t>
    </r>
    <r>
      <rPr>
        <rFont val="Calibri"/>
        <charset val="238"/>
        <family val="2"/>
        <b val="true"/>
        <sz val="10"/>
      </rPr>
      <t xml:space="preserve">ánovská </t>
    </r>
    <r>
      <rPr>
        <rFont val="Calibri"/>
        <charset val="238"/>
        <family val="2"/>
        <b val="true"/>
        <color rgb="00FF0000"/>
        <sz val="10"/>
      </rPr>
      <t xml:space="preserve">B</t>
    </r>
    <r>
      <rPr>
        <rFont val="Calibri"/>
        <charset val="238"/>
        <family val="2"/>
        <b val="true"/>
        <sz val="10"/>
      </rPr>
      <t xml:space="preserve">ežecká </t>
    </r>
    <r>
      <rPr>
        <rFont val="Calibri"/>
        <charset val="238"/>
        <family val="2"/>
        <b val="true"/>
        <color rgb="00FF0000"/>
        <sz val="10"/>
      </rPr>
      <t xml:space="preserve">L</t>
    </r>
    <r>
      <rPr>
        <rFont val="Calibri"/>
        <charset val="238"/>
        <family val="2"/>
        <b val="true"/>
        <sz val="10"/>
      </rPr>
      <t xml:space="preserve">iga</t>
    </r>
    <r>
      <rPr>
        <rFont val="Calibri"/>
        <charset val="238"/>
        <family val="2"/>
        <b val="true"/>
        <color rgb="00FF0000"/>
        <sz val="10"/>
      </rPr>
      <t xml:space="preserve"> 02.kolo</t>
    </r>
    <r>
      <rPr>
        <rFont val="Calibri"/>
        <charset val="238"/>
        <family val="2"/>
        <b val="true"/>
        <sz val="10"/>
      </rPr>
      <t xml:space="preserve">, 24.02.2013, 6000 m, Bánovce n. B. - kúpalisko "Pažiť"</t>
    </r>
  </si>
  <si>
    <t>Ka t e g ó r i e :</t>
  </si>
  <si>
    <t>Muži A ( 1 9 9 8 - 1 9 8 4 )</t>
  </si>
  <si>
    <t>Muži B ( 1 9 8 3 - 1 9 7 4 )</t>
  </si>
  <si>
    <t>Muži C ( 1 9 7 3 - 1 9 6 4 )</t>
  </si>
  <si>
    <t>Muži D ( 1 9 6 3 - 1 9 5 4 )</t>
  </si>
  <si>
    <t>Muži E ( 1 9 5 3 - s t a r š í )</t>
  </si>
  <si>
    <t>Ženy A ( 1 9 9 8 - 1 9 7 4 )</t>
  </si>
  <si>
    <t>Ženy B ( 1 9 7 3 - s t a r š i e )</t>
  </si>
  <si>
    <t>Bod o v a n i e :</t>
  </si>
  <si>
    <t>1. miesto : 2 0 b o d o v</t>
  </si>
  <si>
    <t>2. miesto : 1 7 b o d o v</t>
  </si>
  <si>
    <t>3. miesto : 1 4 b o d o v</t>
  </si>
  <si>
    <t>4. miesto : 1 2 b o d o v</t>
  </si>
  <si>
    <t>5. miesto : 1 0 b o d o v</t>
  </si>
  <si>
    <t>6. miesto : 9 b o d o v</t>
  </si>
  <si>
    <t>7. miesto : 8 b o d o v</t>
  </si>
  <si>
    <t>8. miesto : 7 b o d o v</t>
  </si>
  <si>
    <t>9. miesto : 6 b o d o v</t>
  </si>
  <si>
    <t>10. miesto : 5 b o d o v</t>
  </si>
  <si>
    <t>11. miesto : 4 b o d y</t>
  </si>
  <si>
    <t>12. miesto : 3 b o d y</t>
  </si>
  <si>
    <t>13. miesto : 2 b o d y</t>
  </si>
  <si>
    <t>14. - počet účastníkov : 1 bod</t>
  </si>
  <si>
    <t>Meno</t>
  </si>
  <si>
    <t>body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</si>
  <si>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</si>
  <si>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</si>
  <si>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</si>
  <si>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</si>
  <si>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</si>
  <si>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</si>
  <si>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</si>
  <si>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</si>
  <si>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</si>
  <si>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10. kolo</t>
  </si>
  <si>
    <t>Bodovanie</t>
  </si>
  <si>
    <t>Jojo</t>
  </si>
  <si>
    <t>1. miesto</t>
  </si>
  <si>
    <t>Lacko</t>
  </si>
  <si>
    <t>2. miesto</t>
  </si>
  <si>
    <t>3. miesto</t>
  </si>
  <si>
    <t>Tata</t>
  </si>
  <si>
    <t>4. miesto</t>
  </si>
  <si>
    <t>Martin</t>
  </si>
  <si>
    <t>5. miesto</t>
  </si>
  <si>
    <t>Janko</t>
  </si>
  <si>
    <t>6. miesto</t>
  </si>
  <si>
    <t>7. miesto</t>
  </si>
  <si>
    <t>Dodo</t>
  </si>
  <si>
    <t>8. miesto</t>
  </si>
</sst>
</file>

<file path=xl/styles.xml><?xml version="1.0" encoding="utf-8"?>
<styleSheet xmlns="http://schemas.openxmlformats.org/spreadsheetml/2006/main">
  <numFmts count="5">
    <numFmt formatCode="GENERAL" numFmtId="164"/>
    <numFmt formatCode="HH:MM:SS.00" numFmtId="165"/>
    <numFmt formatCode="[H]:MM:SS.00" numFmtId="166"/>
    <numFmt formatCode="0" numFmtId="167"/>
    <numFmt formatCode="H:MM:SS.000" numFmtId="168"/>
  </numFmts>
  <fonts count="18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238"/>
      <family val="2"/>
      <sz val="11"/>
    </font>
    <font>
      <name val="Calibri"/>
      <charset val="238"/>
      <family val="2"/>
      <b val="true"/>
      <color rgb="00FF0000"/>
      <sz val="10"/>
    </font>
    <font>
      <name val="Calibri"/>
      <charset val="238"/>
      <family val="2"/>
      <b val="true"/>
      <sz val="10"/>
    </font>
    <font>
      <name val="Calibri"/>
      <charset val="238"/>
      <family val="2"/>
      <b val="true"/>
      <sz val="11"/>
    </font>
    <font>
      <name val="Calibri"/>
      <charset val="238"/>
      <family val="2"/>
      <b val="true"/>
      <color rgb="00FF0000"/>
      <sz val="18"/>
    </font>
    <font>
      <name val="Calibri"/>
      <charset val="238"/>
      <family val="2"/>
      <b val="true"/>
      <color rgb="00000000"/>
      <sz val="18"/>
    </font>
    <font>
      <name val="Calibri"/>
      <charset val="238"/>
      <family val="2"/>
      <b val="true"/>
      <color rgb="00000000"/>
      <sz val="11"/>
    </font>
    <font>
      <name val="Calibri"/>
      <charset val="238"/>
      <family val="2"/>
      <b val="true"/>
      <color rgb="00000000"/>
      <sz val="12"/>
    </font>
    <font>
      <name val="Calibri"/>
      <charset val="238"/>
      <family val="2"/>
      <b val="true"/>
      <sz val="16"/>
    </font>
    <font>
      <name val="Calibri"/>
      <charset val="238"/>
      <family val="2"/>
      <color rgb="00000000"/>
      <sz val="16"/>
    </font>
    <font>
      <name val="Calibri"/>
      <charset val="238"/>
      <family val="2"/>
      <color rgb="00000000"/>
      <sz val="12"/>
    </font>
    <font>
      <name val="Calibri"/>
      <charset val="1"/>
      <family val="2"/>
      <color rgb="00000000"/>
      <sz val="10"/>
    </font>
    <font>
      <name val="Calibri"/>
      <charset val="1"/>
      <family val="2"/>
      <color rgb="00000000"/>
      <sz val="7"/>
    </font>
    <font>
      <name val="Calibri"/>
      <charset val="1"/>
      <family val="2"/>
      <b val="true"/>
      <color rgb="00FF0000"/>
      <sz val="10"/>
    </font>
  </fonts>
  <fills count="2">
    <fill>
      <patternFill patternType="none"/>
    </fill>
    <fill>
      <patternFill patternType="gray125"/>
    </fill>
  </fills>
  <borders count="34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/>
      <right style="medium"/>
      <top style="thick"/>
      <bottom style="thick"/>
      <diagonal/>
    </border>
    <border diagonalDown="false" diagonalUp="false">
      <left style="medium"/>
      <right style="medium"/>
      <top style="thick"/>
      <bottom style="thick"/>
      <diagonal/>
    </border>
    <border diagonalDown="false" diagonalUp="false">
      <left style="medium"/>
      <right style="thick"/>
      <top style="thick"/>
      <bottom style="thick"/>
      <diagonal/>
    </border>
    <border diagonalDown="false" diagonalUp="false">
      <left style="thick"/>
      <right style="thick"/>
      <top style="thick"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 style="thick"/>
      <top style="medium"/>
      <bottom style="medium"/>
      <diagonal/>
    </border>
    <border diagonalDown="false" diagonalUp="false">
      <left style="thick"/>
      <right style="thick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thick"/>
      <right style="thick"/>
      <top style="medium"/>
      <bottom/>
      <diagonal/>
    </border>
    <border diagonalDown="false" diagonalUp="false">
      <left style="thick"/>
      <right style="thick"/>
      <top style="medium"/>
      <bottom style="thick"/>
      <diagonal/>
    </border>
    <border diagonalDown="false" diagonalUp="false">
      <left/>
      <right style="medium"/>
      <top style="medium"/>
      <bottom style="thick"/>
      <diagonal/>
    </border>
    <border diagonalDown="false" diagonalUp="false">
      <left style="medium"/>
      <right style="medium"/>
      <top style="medium"/>
      <bottom style="thick"/>
      <diagonal/>
    </border>
    <border diagonalDown="false" diagonalUp="false">
      <left style="medium"/>
      <right style="thick"/>
      <top style="medium"/>
      <bottom style="thick"/>
      <diagonal/>
    </border>
    <border diagonalDown="false" diagonalUp="false">
      <left style="medium"/>
      <right style="thick"/>
      <top style="thick"/>
      <bottom/>
      <diagonal/>
    </border>
    <border diagonalDown="false" diagonalUp="false">
      <left style="thick"/>
      <right style="medium"/>
      <top style="thick"/>
      <bottom/>
      <diagonal/>
    </border>
    <border diagonalDown="false" diagonalUp="false">
      <left style="thick"/>
      <right style="medium"/>
      <top style="thick"/>
      <bottom style="thick"/>
      <diagonal/>
    </border>
    <border diagonalDown="false" diagonalUp="false">
      <left style="thick"/>
      <right/>
      <top style="thick"/>
      <bottom style="medium"/>
      <diagonal/>
    </border>
    <border diagonalDown="false" diagonalUp="false">
      <left style="thick"/>
      <right style="medium"/>
      <top style="thick"/>
      <bottom style="medium"/>
      <diagonal/>
    </border>
    <border diagonalDown="false" diagonalUp="false">
      <left style="medium"/>
      <right style="thick"/>
      <top style="thick"/>
      <bottom style="medium"/>
      <diagonal/>
    </border>
    <border diagonalDown="false" diagonalUp="false">
      <left style="medium"/>
      <right/>
      <top style="thick"/>
      <bottom style="medium"/>
      <diagonal/>
    </border>
    <border diagonalDown="false" diagonalUp="false">
      <left style="thick"/>
      <right/>
      <top style="medium"/>
      <bottom style="medium"/>
      <diagonal/>
    </border>
    <border diagonalDown="false" diagonalUp="false">
      <left style="thick"/>
      <right style="medium"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thick"/>
      <right/>
      <top style="medium"/>
      <bottom style="thick"/>
      <diagonal/>
    </border>
    <border diagonalDown="false" diagonalUp="false">
      <left style="thick"/>
      <right style="medium"/>
      <top style="medium"/>
      <bottom style="thick"/>
      <diagonal/>
    </border>
    <border diagonalDown="false" diagonalUp="false">
      <left style="medium"/>
      <right/>
      <top style="medium"/>
      <bottom style="thick"/>
      <diagonal/>
    </border>
    <border diagonalDown="false" diagonalUp="false">
      <left style="thick"/>
      <right style="thick"/>
      <top/>
      <bottom style="medium"/>
      <diagonal/>
    </border>
    <border diagonalDown="false" diagonalUp="false">
      <left style="medium"/>
      <right style="medium"/>
      <top style="thick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8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4" numFmtId="164" xfId="0"/>
    <xf applyAlignment="true" applyBorder="true" applyFont="true" applyProtection="false" borderId="1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2" fillId="0" fontId="4" numFmtId="164" xfId="0"/>
    <xf applyAlignment="false" applyBorder="true" applyFont="true" applyProtection="false" borderId="2" fillId="0" fontId="4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4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6" xfId="0">
      <alignment horizontal="center" indent="0" shrinkToFit="false" textRotation="0" vertical="bottom" wrapText="false"/>
    </xf>
    <xf applyAlignment="true" applyBorder="true" applyFont="false" applyProtection="false" borderId="0" fillId="0" fontId="0" numFmtId="164" xfId="0">
      <alignment horizontal="center" indent="0" shrinkToFit="false" textRotation="0" vertical="center" wrapText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true"/>
    </xf>
    <xf applyAlignment="true" applyBorder="false" applyFont="false" applyProtection="false" borderId="0" fillId="0" fontId="0" numFmtId="167" xfId="0">
      <alignment horizontal="center" indent="0" shrinkToFit="false" textRotation="0" vertical="center" wrapText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10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10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11" numFmtId="166" xfId="0">
      <alignment horizontal="center" indent="0" shrinkToFit="false" textRotation="0" vertical="center" wrapText="true"/>
    </xf>
    <xf applyAlignment="true" applyBorder="true" applyFont="true" applyProtection="false" borderId="2" fillId="0" fontId="10" numFmtId="166" xfId="0">
      <alignment horizontal="center" indent="0" shrinkToFit="false" textRotation="0" vertical="center" wrapText="true"/>
    </xf>
    <xf applyAlignment="true" applyBorder="true" applyFont="true" applyProtection="false" borderId="2" fillId="0" fontId="10" numFmtId="167" xfId="0">
      <alignment horizontal="center" indent="0" shrinkToFit="false" textRotation="0" vertical="center" wrapText="true"/>
    </xf>
    <xf applyAlignment="true" applyBorder="false" applyFont="true" applyProtection="false" borderId="0" fillId="0" fontId="10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10" numFmtId="165" xfId="0">
      <alignment horizontal="center" indent="0" shrinkToFit="false" textRotation="0" vertical="center" wrapText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4" numFmtId="164" xfId="0">
      <alignment horizontal="center" indent="0" shrinkToFit="false" textRotation="0" vertical="center" wrapText="true"/>
    </xf>
    <xf applyAlignment="true" applyBorder="true" applyFont="false" applyProtection="false" borderId="2" fillId="0" fontId="0" numFmtId="165" xfId="0">
      <alignment horizontal="center" indent="0" shrinkToFit="false" textRotation="0" vertical="center" wrapText="true"/>
    </xf>
    <xf applyAlignment="true" applyBorder="true" applyFont="false" applyProtection="false" borderId="2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4" numFmtId="167" xfId="0">
      <alignment horizontal="center" indent="0" shrinkToFit="false" textRotation="0" vertical="bottom" wrapText="false"/>
    </xf>
    <xf applyAlignment="true" applyBorder="true" applyFont="false" applyProtection="false" borderId="2" fillId="0" fontId="0" numFmtId="165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8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12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12" numFmtId="168" xfId="0">
      <alignment horizontal="center" indent="0" shrinkToFit="false" textRotation="0" vertical="center" wrapText="true"/>
    </xf>
    <xf applyAlignment="true" applyBorder="false" applyFont="true" applyProtection="false" borderId="0" fillId="0" fontId="13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14" numFmtId="164" xfId="0">
      <alignment horizontal="center" indent="0" shrinkToFit="false" textRotation="0" vertical="center" wrapText="true"/>
    </xf>
    <xf applyAlignment="false" applyBorder="false" applyFont="false" applyProtection="false" borderId="0" fillId="0" fontId="0" numFmtId="168" xfId="0"/>
    <xf applyAlignment="true" applyBorder="true" applyFont="true" applyProtection="false" borderId="2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6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8" fillId="0" fontId="4" numFmtId="164" xfId="0"/>
    <xf applyAlignment="false" applyBorder="true" applyFont="true" applyProtection="false" borderId="9" fillId="0" fontId="4" numFmtId="164" xfId="0"/>
    <xf applyAlignment="true" applyBorder="true" applyFont="true" applyProtection="false" borderId="9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0" fillId="0" fontId="4" numFmtId="164" xfId="0"/>
    <xf applyAlignment="true" applyBorder="true" applyFont="true" applyProtection="false" borderId="11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2" fillId="0" fontId="4" numFmtId="164" xfId="0"/>
    <xf applyAlignment="false" applyBorder="true" applyFont="true" applyProtection="false" borderId="13" fillId="0" fontId="4" numFmtId="164" xfId="0"/>
    <xf applyAlignment="false" applyBorder="true" applyFont="true" applyProtection="false" borderId="1" fillId="0" fontId="4" numFmtId="164" xfId="0"/>
    <xf applyAlignment="true" applyBorder="true" applyFont="true" applyProtection="false" borderId="14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15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6" fillId="0" fontId="4" numFmtId="164" xfId="0"/>
    <xf applyAlignment="false" applyBorder="true" applyFont="true" applyProtection="false" borderId="17" fillId="0" fontId="4" numFmtId="164" xfId="0"/>
    <xf applyAlignment="true" applyBorder="true" applyFont="true" applyProtection="false" borderId="17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8" fillId="0" fontId="4" numFmtId="164" xfId="0"/>
    <xf applyAlignment="true" applyBorder="false" applyFont="true" applyProtection="false" borderId="0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19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0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1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6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3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2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3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4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5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7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6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7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8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11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9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30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18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31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15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32" fillId="0" fontId="15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16" numFmtId="164" xfId="0">
      <alignment horizontal="right" indent="0" shrinkToFit="false" textRotation="0" vertical="center" wrapText="false"/>
    </xf>
    <xf applyAlignment="true" applyBorder="true" applyFont="true" applyProtection="false" borderId="33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1" fillId="0" fontId="17" numFmtId="164" xfId="0">
      <alignment horizontal="center" indent="0" shrinkToFit="false" textRotation="0" vertical="center" wrapText="false"/>
    </xf>
    <xf applyAlignment="true" applyBorder="true" applyFont="true" applyProtection="false" borderId="5" fillId="0" fontId="17" numFmtId="164" xfId="0">
      <alignment horizontal="center" indent="0" shrinkToFit="false" textRotation="0" vertical="center" wrapText="false"/>
    </xf>
    <xf applyAlignment="true" applyBorder="true" applyFont="true" applyProtection="false" borderId="6" fillId="0" fontId="17" numFmtId="164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drawing3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8"/>
  <sheetViews>
    <sheetView colorId="64" defaultGridColor="true" rightToLeft="false" showFormulas="false" showGridLines="true" showOutlineSymbols="true" showRowColHeaders="true" showZeros="true" tabSelected="false" topLeftCell="A16" view="normal" windowProtection="false" workbookViewId="0" zoomScale="80" zoomScaleNormal="80" zoomScalePageLayoutView="100">
      <selection activeCell="D40" activeCellId="0" pane="topLeft" sqref="A1:V40"/>
    </sheetView>
  </sheetViews>
  <cols>
    <col collapsed="false" hidden="false" max="1" min="1" style="1" width="9.75294117647059"/>
    <col collapsed="false" hidden="false" max="2" min="2" style="2" width="11.043137254902"/>
    <col collapsed="false" hidden="false" max="3" min="3" style="2" width="22.0941176470588"/>
    <col collapsed="false" hidden="false" max="4" min="4" style="2" width="34.4274509803922"/>
    <col collapsed="false" hidden="false" max="5" min="5" style="1" width="6.59607843137255"/>
    <col collapsed="false" hidden="false" max="6" min="6" style="2" width="7.74509803921569"/>
    <col collapsed="false" hidden="false" max="7" min="7" style="2" width="16.7803921568627"/>
    <col collapsed="false" hidden="false" max="8" min="8" style="2" width="10.8980392156863"/>
    <col collapsed="false" hidden="false" max="9" min="9" style="2" width="13.0509803921569"/>
    <col collapsed="false" hidden="false" max="1025" min="10" style="2" width="9.18039215686274"/>
  </cols>
  <sheetData>
    <row collapsed="false" customFormat="false" customHeight="true" hidden="false" ht="24" outlineLevel="0" r="1">
      <c r="A1" s="3" t="s">
        <v>0</v>
      </c>
      <c r="B1" s="3"/>
      <c r="C1" s="3"/>
      <c r="D1" s="3"/>
      <c r="E1" s="3"/>
      <c r="F1" s="3"/>
    </row>
    <row collapsed="false" customFormat="true" customHeight="true" hidden="false" ht="39.95" outlineLevel="0" r="2" s="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n">
        <v>1999</v>
      </c>
      <c r="I2" s="6" t="str">
        <f aca="false">IF(H2&lt;1954,"ME",IF(H2&lt;1964,"MD",IF(H2&lt;1974,"MC",IF(H2&lt;1984,"MB",IF(H2&lt;1999,"MA",IF(H2&gt;1998,"HOBBY",""))))))</f>
        <v>HOBBY</v>
      </c>
    </row>
    <row collapsed="false" customFormat="false" customHeight="false" hidden="false" ht="13.3" outlineLevel="0" r="3">
      <c r="A3" s="7" t="n">
        <v>1</v>
      </c>
      <c r="B3" s="8" t="s">
        <v>8</v>
      </c>
      <c r="C3" s="8" t="s">
        <v>9</v>
      </c>
      <c r="D3" s="8" t="s">
        <v>10</v>
      </c>
      <c r="E3" s="7" t="n">
        <v>1985</v>
      </c>
      <c r="F3" s="9" t="s">
        <v>11</v>
      </c>
    </row>
    <row collapsed="false" customFormat="false" customHeight="false" hidden="false" ht="13.3" outlineLevel="0" r="4">
      <c r="A4" s="7" t="n">
        <v>2</v>
      </c>
      <c r="B4" s="8" t="s">
        <v>12</v>
      </c>
      <c r="C4" s="8" t="s">
        <v>13</v>
      </c>
      <c r="D4" s="8" t="s">
        <v>14</v>
      </c>
      <c r="E4" s="7" t="n">
        <v>1969</v>
      </c>
      <c r="F4" s="9" t="str">
        <f aca="false">IF(E4&lt;1954,"ME",IF(E4&lt;1964,"MD",IF(E4&lt;1974,"MC",IF(E4&lt;1984,"MB",IF(E4&lt;1999,"MA",IF(E4&gt;1998,"HOBBY",""))))))</f>
        <v>MC</v>
      </c>
    </row>
    <row collapsed="false" customFormat="false" customHeight="false" hidden="false" ht="13.3" outlineLevel="0" r="5">
      <c r="A5" s="7" t="n">
        <v>3</v>
      </c>
      <c r="B5" s="8" t="s">
        <v>15</v>
      </c>
      <c r="C5" s="8" t="s">
        <v>16</v>
      </c>
      <c r="D5" s="8" t="s">
        <v>17</v>
      </c>
      <c r="E5" s="7" t="n">
        <v>1989</v>
      </c>
      <c r="F5" s="9" t="s">
        <v>11</v>
      </c>
    </row>
    <row collapsed="false" customFormat="false" customHeight="false" hidden="false" ht="13.3" outlineLevel="0" r="6">
      <c r="A6" s="7" t="n">
        <v>4</v>
      </c>
      <c r="B6" s="8" t="s">
        <v>18</v>
      </c>
      <c r="C6" s="8" t="s">
        <v>19</v>
      </c>
      <c r="D6" s="8" t="s">
        <v>20</v>
      </c>
      <c r="E6" s="7" t="n">
        <v>1970</v>
      </c>
      <c r="F6" s="9" t="str">
        <f aca="false">IF(E6&lt;1954,"ME",IF(E6&lt;1964,"MD",IF(E6&lt;1974,"MC",IF(E6&lt;1984,"MB",IF(E6&lt;1999,"MA",IF(E6&gt;1998,"HOBBY",""))))))</f>
        <v>MC</v>
      </c>
    </row>
    <row collapsed="false" customFormat="false" customHeight="false" hidden="false" ht="13.3" outlineLevel="0" r="7">
      <c r="A7" s="7" t="n">
        <v>5</v>
      </c>
      <c r="B7" s="8" t="s">
        <v>21</v>
      </c>
      <c r="C7" s="8" t="s">
        <v>22</v>
      </c>
      <c r="D7" s="8" t="s">
        <v>20</v>
      </c>
      <c r="E7" s="7" t="n">
        <v>1994</v>
      </c>
      <c r="F7" s="9" t="s">
        <v>11</v>
      </c>
    </row>
    <row collapsed="false" customFormat="false" customHeight="false" hidden="false" ht="13.3" outlineLevel="0" r="8">
      <c r="A8" s="7" t="n">
        <v>6</v>
      </c>
      <c r="B8" s="8" t="s">
        <v>23</v>
      </c>
      <c r="C8" s="8" t="s">
        <v>24</v>
      </c>
      <c r="D8" s="8" t="s">
        <v>25</v>
      </c>
      <c r="E8" s="7" t="n">
        <v>1967</v>
      </c>
      <c r="F8" s="9" t="str">
        <f aca="false">IF(E8&lt;1954,"ME",IF(E8&lt;1964,"MD",IF(E8&lt;1974,"MC",IF(E8&lt;1984,"MB",IF(E8&lt;1999,"MA",IF(E8&gt;1998,"HOBBY",""))))))</f>
        <v>MC</v>
      </c>
    </row>
    <row collapsed="false" customFormat="false" customHeight="false" hidden="false" ht="13.3" outlineLevel="0" r="9">
      <c r="A9" s="7" t="n">
        <v>7</v>
      </c>
      <c r="B9" s="8" t="s">
        <v>26</v>
      </c>
      <c r="C9" s="8" t="s">
        <v>27</v>
      </c>
      <c r="D9" s="8" t="s">
        <v>25</v>
      </c>
      <c r="E9" s="7" t="n">
        <v>1965</v>
      </c>
      <c r="F9" s="9" t="s">
        <v>28</v>
      </c>
    </row>
    <row collapsed="false" customFormat="false" customHeight="false" hidden="false" ht="13.3" outlineLevel="0" r="10">
      <c r="A10" s="7" t="n">
        <v>8</v>
      </c>
      <c r="B10" s="8" t="s">
        <v>29</v>
      </c>
      <c r="C10" s="8" t="s">
        <v>30</v>
      </c>
      <c r="D10" s="8" t="s">
        <v>31</v>
      </c>
      <c r="E10" s="7" t="n">
        <v>1983</v>
      </c>
      <c r="F10" s="9" t="str">
        <f aca="false">IF(E10&lt;1954,"ME",IF(E10&lt;1964,"MD",IF(E10&lt;1974,"MC",IF(E10&lt;1984,"MB",IF(E10&lt;1999,"MA",IF(E10&gt;1998,"HOBBY",""))))))</f>
        <v>MB</v>
      </c>
    </row>
    <row collapsed="false" customFormat="false" customHeight="false" hidden="false" ht="13.3" outlineLevel="0" r="11">
      <c r="A11" s="7" t="n">
        <v>9</v>
      </c>
      <c r="B11" s="8" t="s">
        <v>32</v>
      </c>
      <c r="C11" s="8" t="s">
        <v>33</v>
      </c>
      <c r="D11" s="8" t="s">
        <v>34</v>
      </c>
      <c r="E11" s="7" t="n">
        <v>1942</v>
      </c>
      <c r="F11" s="9" t="str">
        <f aca="false">IF(E11&lt;1954,"ME",IF(E11&lt;1964,"MD",IF(E11&lt;1974,"MC",IF(E11&lt;1984,"MB",IF(E11&lt;1999,"MA",IF(E11&gt;1998,"HOBBY",""))))))</f>
        <v>ME</v>
      </c>
    </row>
    <row collapsed="false" customFormat="false" customHeight="false" hidden="false" ht="13.3" outlineLevel="0" r="12">
      <c r="A12" s="7" t="n">
        <v>10</v>
      </c>
      <c r="B12" s="8" t="s">
        <v>35</v>
      </c>
      <c r="C12" s="8" t="s">
        <v>36</v>
      </c>
      <c r="D12" s="8" t="s">
        <v>37</v>
      </c>
      <c r="E12" s="7" t="n">
        <v>1970</v>
      </c>
      <c r="F12" s="9" t="str">
        <f aca="false">IF(E12&lt;1954,"ME",IF(E12&lt;1964,"MD",IF(E12&lt;1974,"MC",IF(E12&lt;1984,"MB",IF(E12&lt;1999,"MA",IF(E12&gt;1998,"HOBBY",""))))))</f>
        <v>MC</v>
      </c>
    </row>
    <row collapsed="false" customFormat="false" customHeight="false" hidden="false" ht="13.3" outlineLevel="0" r="13">
      <c r="A13" s="7" t="n">
        <v>11</v>
      </c>
      <c r="B13" s="8" t="s">
        <v>38</v>
      </c>
      <c r="C13" s="8" t="s">
        <v>39</v>
      </c>
      <c r="D13" s="8" t="s">
        <v>17</v>
      </c>
      <c r="E13" s="7" t="n">
        <v>1964</v>
      </c>
      <c r="F13" s="9" t="str">
        <f aca="false">IF(E13&lt;1954,"ME",IF(E13&lt;1964,"MD",IF(E13&lt;1974,"MC",IF(E13&lt;1984,"MB",IF(E13&lt;1999,"MA",IF(E13&gt;1998,"HOBBY",""))))))</f>
        <v>MC</v>
      </c>
    </row>
    <row collapsed="false" customFormat="false" customHeight="false" hidden="false" ht="13.3" outlineLevel="0" r="14">
      <c r="A14" s="7" t="n">
        <v>12</v>
      </c>
      <c r="B14" s="8" t="s">
        <v>40</v>
      </c>
      <c r="C14" s="8" t="s">
        <v>41</v>
      </c>
      <c r="D14" s="8" t="s">
        <v>42</v>
      </c>
      <c r="E14" s="7" t="n">
        <v>1970</v>
      </c>
      <c r="F14" s="9" t="str">
        <f aca="false">IF(E14&lt;1954,"ME",IF(E14&lt;1964,"MD",IF(E14&lt;1974,"MC",IF(E14&lt;1984,"MB",IF(E14&lt;1999,"MA",IF(E14&gt;1998,"HOBBY",""))))))</f>
        <v>MC</v>
      </c>
    </row>
    <row collapsed="false" customFormat="false" customHeight="false" hidden="false" ht="13.3" outlineLevel="0" r="15">
      <c r="A15" s="7" t="n">
        <v>13</v>
      </c>
      <c r="B15" s="8" t="s">
        <v>43</v>
      </c>
      <c r="C15" s="8" t="s">
        <v>41</v>
      </c>
      <c r="D15" s="8" t="s">
        <v>42</v>
      </c>
      <c r="E15" s="7" t="n">
        <v>1973</v>
      </c>
      <c r="F15" s="9" t="str">
        <f aca="false">IF(E15&lt;1954,"ME",IF(E15&lt;1964,"MD",IF(E15&lt;1974,"MC",IF(E15&lt;1984,"MB",IF(E15&lt;1999,"MA",IF(E15&gt;1998,"HOBBY",""))))))</f>
        <v>MC</v>
      </c>
    </row>
    <row collapsed="false" customFormat="false" customHeight="false" hidden="false" ht="13.3" outlineLevel="0" r="16">
      <c r="A16" s="7" t="n">
        <v>14</v>
      </c>
      <c r="B16" s="8" t="s">
        <v>44</v>
      </c>
      <c r="C16" s="8" t="s">
        <v>45</v>
      </c>
      <c r="D16" s="8" t="s">
        <v>31</v>
      </c>
      <c r="E16" s="7" t="n">
        <v>1986</v>
      </c>
      <c r="F16" s="9" t="str">
        <f aca="false">IF(E16&lt;1954,"ME",IF(E16&lt;1964,"MD",IF(E16&lt;1974,"MC",IF(E16&lt;1984,"MB",IF(E16&lt;1999,"MA",IF(E16&gt;1998,"HOBBY",""))))))</f>
        <v>MA</v>
      </c>
    </row>
    <row collapsed="false" customFormat="false" customHeight="false" hidden="false" ht="13.3" outlineLevel="0" r="17">
      <c r="A17" s="7" t="n">
        <v>15</v>
      </c>
      <c r="B17" s="8" t="s">
        <v>46</v>
      </c>
      <c r="C17" s="8" t="s">
        <v>47</v>
      </c>
      <c r="D17" s="8" t="s">
        <v>48</v>
      </c>
      <c r="E17" s="7" t="n">
        <v>1955</v>
      </c>
      <c r="F17" s="9" t="str">
        <f aca="false">IF(E17&lt;1954,"ME",IF(E17&lt;1964,"MD",IF(E17&lt;1974,"MC",IF(E17&lt;1984,"MB",IF(E17&lt;1999,"MA",IF(E17&gt;1998,"HOBBY",""))))))</f>
        <v>MD</v>
      </c>
    </row>
    <row collapsed="false" customFormat="false" customHeight="false" hidden="false" ht="13.3" outlineLevel="0" r="18">
      <c r="A18" s="7" t="n">
        <v>16</v>
      </c>
      <c r="B18" s="8" t="s">
        <v>46</v>
      </c>
      <c r="C18" s="8" t="s">
        <v>49</v>
      </c>
      <c r="D18" s="8" t="s">
        <v>50</v>
      </c>
      <c r="E18" s="7" t="n">
        <v>1983</v>
      </c>
      <c r="F18" s="9" t="str">
        <f aca="false">IF(E18&lt;1954,"ME",IF(E18&lt;1964,"MD",IF(E18&lt;1974,"MC",IF(E18&lt;1984,"MB",IF(E18&lt;1999,"MA",IF(E18&gt;1998,"HOBBY",""))))))</f>
        <v>MB</v>
      </c>
    </row>
    <row collapsed="false" customFormat="false" customHeight="false" hidden="false" ht="13.3" outlineLevel="0" r="19">
      <c r="A19" s="7" t="n">
        <v>17</v>
      </c>
      <c r="B19" s="8" t="s">
        <v>51</v>
      </c>
      <c r="C19" s="8" t="s">
        <v>52</v>
      </c>
      <c r="D19" s="8" t="s">
        <v>31</v>
      </c>
      <c r="E19" s="7" t="n">
        <v>1968</v>
      </c>
      <c r="F19" s="9" t="s">
        <v>28</v>
      </c>
    </row>
    <row collapsed="false" customFormat="false" customHeight="false" hidden="false" ht="13.3" outlineLevel="0" r="20">
      <c r="A20" s="7" t="n">
        <v>18</v>
      </c>
      <c r="B20" s="8" t="s">
        <v>21</v>
      </c>
      <c r="C20" s="8" t="s">
        <v>52</v>
      </c>
      <c r="D20" s="8" t="s">
        <v>31</v>
      </c>
      <c r="E20" s="7" t="n">
        <v>1992</v>
      </c>
      <c r="F20" s="9" t="s">
        <v>11</v>
      </c>
    </row>
    <row collapsed="false" customFormat="false" customHeight="false" hidden="false" ht="13.3" outlineLevel="0" r="21">
      <c r="A21" s="7" t="n">
        <v>19</v>
      </c>
      <c r="B21" s="8" t="s">
        <v>40</v>
      </c>
      <c r="C21" s="8" t="s">
        <v>53</v>
      </c>
      <c r="D21" s="8" t="s">
        <v>54</v>
      </c>
      <c r="E21" s="7" t="n">
        <v>1973</v>
      </c>
      <c r="F21" s="9" t="str">
        <f aca="false">IF(E21&lt;1954,"ME",IF(E21&lt;1964,"MD",IF(E21&lt;1974,"MC",IF(E21&lt;1984,"MB",IF(E21&lt;1999,"MA",IF(E21&gt;1998,"HOBBY",""))))))</f>
        <v>MC</v>
      </c>
    </row>
    <row collapsed="false" customFormat="false" customHeight="false" hidden="false" ht="13.3" outlineLevel="0" r="22">
      <c r="A22" s="7" t="n">
        <v>20</v>
      </c>
      <c r="B22" s="8" t="s">
        <v>40</v>
      </c>
      <c r="C22" s="8" t="s">
        <v>53</v>
      </c>
      <c r="D22" s="8" t="s">
        <v>54</v>
      </c>
      <c r="E22" s="7" t="n">
        <v>1999</v>
      </c>
      <c r="F22" s="9" t="str">
        <f aca="false">IF(E22&lt;1954,"ME",IF(E22&lt;1964,"MD",IF(E22&lt;1974,"MC",IF(E22&lt;1984,"MB",IF(E22&lt;1999,"MA",IF(E22&gt;1998,"HOBBY",""))))))</f>
        <v>HOBBY</v>
      </c>
    </row>
    <row collapsed="false" customFormat="false" customHeight="false" hidden="false" ht="13.3" outlineLevel="0" r="23">
      <c r="A23" s="7" t="n">
        <v>21</v>
      </c>
      <c r="B23" s="8" t="s">
        <v>55</v>
      </c>
      <c r="C23" s="8" t="s">
        <v>53</v>
      </c>
      <c r="D23" s="8" t="s">
        <v>54</v>
      </c>
      <c r="E23" s="7" t="n">
        <v>1997</v>
      </c>
      <c r="F23" s="9" t="str">
        <f aca="false">IF(E23&lt;1954,"ME",IF(E23&lt;1964,"MD",IF(E23&lt;1974,"MC",IF(E23&lt;1984,"MB",IF(E23&lt;1999,"MA",IF(E23&gt;1998,"HOBBY",""))))))</f>
        <v>MA</v>
      </c>
    </row>
    <row collapsed="false" customFormat="false" customHeight="false" hidden="false" ht="13.3" outlineLevel="0" r="24">
      <c r="A24" s="7" t="n">
        <v>22</v>
      </c>
      <c r="B24" s="8" t="s">
        <v>56</v>
      </c>
      <c r="C24" s="8" t="s">
        <v>57</v>
      </c>
      <c r="D24" s="8" t="s">
        <v>58</v>
      </c>
      <c r="E24" s="7" t="n">
        <v>1996</v>
      </c>
      <c r="F24" s="9" t="s">
        <v>11</v>
      </c>
    </row>
    <row collapsed="false" customFormat="false" customHeight="false" hidden="false" ht="13.3" outlineLevel="0" r="25">
      <c r="A25" s="7" t="n">
        <v>23</v>
      </c>
      <c r="B25" s="8" t="s">
        <v>46</v>
      </c>
      <c r="C25" s="8" t="s">
        <v>59</v>
      </c>
      <c r="D25" s="8" t="s">
        <v>60</v>
      </c>
      <c r="E25" s="7" t="n">
        <v>1963</v>
      </c>
      <c r="F25" s="9" t="str">
        <f aca="false">IF(E25&lt;1954,"ME",IF(E25&lt;1964,"MD",IF(E25&lt;1974,"MC",IF(E25&lt;1984,"MB",IF(E25&lt;1999,"MA",IF(E25&gt;1998,"HOBBY",""))))))</f>
        <v>MD</v>
      </c>
    </row>
    <row collapsed="false" customFormat="false" customHeight="false" hidden="false" ht="13.3" outlineLevel="0" r="26">
      <c r="A26" s="7" t="n">
        <v>24</v>
      </c>
      <c r="B26" s="8" t="s">
        <v>61</v>
      </c>
      <c r="C26" s="8" t="s">
        <v>62</v>
      </c>
      <c r="D26" s="8" t="s">
        <v>60</v>
      </c>
      <c r="E26" s="7" t="n">
        <v>1992</v>
      </c>
      <c r="F26" s="9" t="str">
        <f aca="false">IF(E26&lt;1954,"ME",IF(E26&lt;1964,"MD",IF(E26&lt;1974,"MC",IF(E26&lt;1984,"MB",IF(E26&lt;1999,"MA",IF(E26&gt;1998,"HOBBY",""))))))</f>
        <v>MA</v>
      </c>
    </row>
    <row collapsed="false" customFormat="false" customHeight="false" hidden="false" ht="13.3" outlineLevel="0" r="27">
      <c r="A27" s="7" t="n">
        <v>25</v>
      </c>
      <c r="B27" s="8" t="s">
        <v>63</v>
      </c>
      <c r="C27" s="8" t="s">
        <v>64</v>
      </c>
      <c r="D27" s="8" t="s">
        <v>65</v>
      </c>
      <c r="E27" s="7" t="n">
        <v>1995</v>
      </c>
      <c r="F27" s="9" t="str">
        <f aca="false">IF(E27&lt;1954,"ME",IF(E27&lt;1964,"MD",IF(E27&lt;1974,"MC",IF(E27&lt;1984,"MB",IF(E27&lt;1999,"MA",IF(E27&gt;1998,"HOBBY",""))))))</f>
        <v>MA</v>
      </c>
    </row>
    <row collapsed="false" customFormat="false" customHeight="false" hidden="false" ht="13.3" outlineLevel="0" r="28">
      <c r="A28" s="7" t="n">
        <v>26</v>
      </c>
      <c r="B28" s="8" t="s">
        <v>66</v>
      </c>
      <c r="C28" s="8" t="s">
        <v>67</v>
      </c>
      <c r="D28" s="8" t="s">
        <v>17</v>
      </c>
      <c r="E28" s="7" t="n">
        <v>1958</v>
      </c>
      <c r="F28" s="9" t="str">
        <f aca="false">IF(E28&lt;1954,"ME",IF(E28&lt;1964,"MD",IF(E28&lt;1974,"MC",IF(E28&lt;1984,"MB",IF(E28&lt;1999,"MA",IF(E28&gt;1998,"HOBBY",""))))))</f>
        <v>MD</v>
      </c>
    </row>
    <row collapsed="false" customFormat="false" customHeight="false" hidden="false" ht="13.3" outlineLevel="0" r="29">
      <c r="A29" s="7" t="n">
        <v>27</v>
      </c>
      <c r="B29" s="8" t="s">
        <v>46</v>
      </c>
      <c r="C29" s="8" t="s">
        <v>68</v>
      </c>
      <c r="D29" s="8" t="s">
        <v>69</v>
      </c>
      <c r="E29" s="7" t="n">
        <v>1970</v>
      </c>
      <c r="F29" s="9" t="str">
        <f aca="false">IF(E29&lt;1954,"ME",IF(E29&lt;1964,"MD",IF(E29&lt;1974,"MC",IF(E29&lt;1984,"MB",IF(E29&lt;1999,"MA",IF(E29&gt;1998,"HOBBY",""))))))</f>
        <v>MC</v>
      </c>
    </row>
    <row collapsed="false" customFormat="false" customHeight="false" hidden="false" ht="13.3" outlineLevel="0" r="30">
      <c r="A30" s="7" t="n">
        <v>28</v>
      </c>
      <c r="B30" s="8" t="s">
        <v>61</v>
      </c>
      <c r="C30" s="8" t="s">
        <v>68</v>
      </c>
      <c r="D30" s="8" t="s">
        <v>69</v>
      </c>
      <c r="E30" s="7" t="n">
        <v>1997</v>
      </c>
      <c r="F30" s="9" t="str">
        <f aca="false">IF(E30&lt;1954,"ME",IF(E30&lt;1964,"MD",IF(E30&lt;1974,"MC",IF(E30&lt;1984,"MB",IF(E30&lt;1999,"MA",IF(E30&gt;1998,"HOBBY",""))))))</f>
        <v>MA</v>
      </c>
    </row>
    <row collapsed="false" customFormat="false" customHeight="false" hidden="false" ht="13.3" outlineLevel="0" r="31">
      <c r="A31" s="7" t="n">
        <v>29</v>
      </c>
      <c r="B31" s="8" t="s">
        <v>44</v>
      </c>
      <c r="C31" s="8" t="s">
        <v>70</v>
      </c>
      <c r="D31" s="8" t="s">
        <v>37</v>
      </c>
      <c r="E31" s="7" t="n">
        <v>1984</v>
      </c>
      <c r="F31" s="9" t="str">
        <f aca="false">IF(E31&lt;1954,"ME",IF(E31&lt;1964,"MD",IF(E31&lt;1974,"MC",IF(E31&lt;1984,"MB",IF(E31&lt;1999,"MA",IF(E31&gt;1998,"HOBBY",""))))))</f>
        <v>MA</v>
      </c>
    </row>
    <row collapsed="false" customFormat="false" customHeight="false" hidden="false" ht="13.3" outlineLevel="0" r="32">
      <c r="A32" s="7" t="n">
        <v>30</v>
      </c>
      <c r="B32" s="8" t="s">
        <v>71</v>
      </c>
      <c r="C32" s="8" t="s">
        <v>72</v>
      </c>
      <c r="D32" s="8" t="s">
        <v>50</v>
      </c>
      <c r="E32" s="7" t="n">
        <v>1972</v>
      </c>
      <c r="F32" s="9" t="str">
        <f aca="false">IF(E32&lt;1954,"ME",IF(E32&lt;1964,"MD",IF(E32&lt;1974,"MC",IF(E32&lt;1984,"MB",IF(E32&lt;1999,"MA",IF(E32&gt;1998,"HOBBY",""))))))</f>
        <v>MC</v>
      </c>
    </row>
    <row collapsed="false" customFormat="false" customHeight="false" hidden="false" ht="13.3" outlineLevel="0" r="33">
      <c r="A33" s="7" t="n">
        <v>31</v>
      </c>
      <c r="B33" s="8" t="s">
        <v>73</v>
      </c>
      <c r="C33" s="8" t="s">
        <v>74</v>
      </c>
      <c r="D33" s="8" t="s">
        <v>31</v>
      </c>
      <c r="E33" s="7" t="n">
        <v>1944</v>
      </c>
      <c r="F33" s="9" t="str">
        <f aca="false">IF(E33&lt;1954,"ME",IF(E33&lt;1964,"MD",IF(E33&lt;1974,"MC",IF(E33&lt;1984,"MB",IF(E33&lt;1999,"MA",IF(E33&gt;1998,"HOBBY",""))))))</f>
        <v>ME</v>
      </c>
    </row>
    <row collapsed="false" customFormat="false" customHeight="false" hidden="false" ht="13.3" outlineLevel="0" r="34">
      <c r="A34" s="7" t="n">
        <v>32</v>
      </c>
      <c r="B34" s="8" t="s">
        <v>38</v>
      </c>
      <c r="C34" s="8" t="s">
        <v>75</v>
      </c>
      <c r="D34" s="8" t="s">
        <v>17</v>
      </c>
      <c r="E34" s="7" t="n">
        <v>1950</v>
      </c>
      <c r="F34" s="9" t="str">
        <f aca="false">IF(E34&lt;1954,"ME",IF(E34&lt;1964,"MD",IF(E34&lt;1974,"MC",IF(E34&lt;1984,"MB",IF(E34&lt;1999,"MA",IF(E34&gt;1998,"HOBBY",""))))))</f>
        <v>ME</v>
      </c>
    </row>
    <row collapsed="false" customFormat="false" customHeight="false" hidden="false" ht="13.3" outlineLevel="0" r="35">
      <c r="A35" s="7" t="n">
        <v>33</v>
      </c>
      <c r="B35" s="8" t="s">
        <v>32</v>
      </c>
      <c r="C35" s="8" t="s">
        <v>76</v>
      </c>
      <c r="D35" s="8" t="s">
        <v>77</v>
      </c>
      <c r="E35" s="7" t="n">
        <v>1965</v>
      </c>
      <c r="F35" s="9" t="str">
        <f aca="false">IF(E35&lt;1954,"ME",IF(E35&lt;1964,"MD",IF(E35&lt;1974,"MC",IF(E35&lt;1984,"MB",IF(E35&lt;1999,"MA",IF(E35&gt;1998,"HOBBY",""))))))</f>
        <v>MC</v>
      </c>
    </row>
    <row collapsed="false" customFormat="false" customHeight="false" hidden="false" ht="13.3" outlineLevel="0" r="36">
      <c r="A36" s="7" t="n">
        <v>34</v>
      </c>
      <c r="B36" s="8" t="s">
        <v>78</v>
      </c>
      <c r="C36" s="8" t="s">
        <v>79</v>
      </c>
      <c r="D36" s="8" t="s">
        <v>80</v>
      </c>
      <c r="E36" s="7" t="n">
        <v>1987</v>
      </c>
      <c r="F36" s="9" t="str">
        <f aca="false">IF(E36&lt;1954,"ME",IF(E36&lt;1964,"MD",IF(E36&lt;1974,"MC",IF(E36&lt;1984,"MB",IF(E36&lt;1999,"MA",IF(E36&gt;1998,"HOBBY",""))))))</f>
        <v>MA</v>
      </c>
    </row>
    <row collapsed="false" customFormat="false" customHeight="false" hidden="false" ht="13.3" outlineLevel="0" r="37">
      <c r="A37" s="7" t="n">
        <v>35</v>
      </c>
      <c r="B37" s="8" t="s">
        <v>12</v>
      </c>
      <c r="C37" s="8" t="s">
        <v>81</v>
      </c>
      <c r="D37" s="8" t="s">
        <v>17</v>
      </c>
      <c r="E37" s="7" t="n">
        <v>1969</v>
      </c>
      <c r="F37" s="9" t="str">
        <f aca="false">IF(E37&lt;1954,"ME",IF(E37&lt;1964,"MD",IF(E37&lt;1974,"MC",IF(E37&lt;1984,"MB",IF(E37&lt;1999,"MA",IF(E37&gt;1998,"HOBBY",""))))))</f>
        <v>MC</v>
      </c>
    </row>
    <row collapsed="false" customFormat="false" customHeight="false" hidden="false" ht="13.3" outlineLevel="0" r="38">
      <c r="A38" s="7" t="n">
        <v>36</v>
      </c>
      <c r="B38" s="8" t="s">
        <v>18</v>
      </c>
      <c r="C38" s="8" t="s">
        <v>82</v>
      </c>
      <c r="D38" s="8" t="s">
        <v>17</v>
      </c>
      <c r="E38" s="7" t="n">
        <v>1983</v>
      </c>
      <c r="F38" s="9" t="str">
        <f aca="false">IF(E38&lt;1954,"ME",IF(E38&lt;1964,"MD",IF(E38&lt;1974,"MC",IF(E38&lt;1984,"MB",IF(E38&lt;1999,"MA",IF(E38&gt;1998,"HOBBY",""))))))</f>
        <v>MB</v>
      </c>
    </row>
    <row collapsed="false" customFormat="false" customHeight="false" hidden="false" ht="13.3" outlineLevel="0" r="39">
      <c r="A39" s="7" t="n">
        <v>37</v>
      </c>
      <c r="B39" s="8" t="s">
        <v>61</v>
      </c>
      <c r="C39" s="8" t="s">
        <v>83</v>
      </c>
      <c r="D39" s="8" t="s">
        <v>17</v>
      </c>
      <c r="E39" s="7" t="n">
        <v>1983</v>
      </c>
      <c r="F39" s="9" t="str">
        <f aca="false">IF(E39&lt;1954,"ME",IF(E39&lt;1964,"MD",IF(E39&lt;1974,"MC",IF(E39&lt;1984,"MB",IF(E39&lt;1999,"MA",IF(E39&gt;1998,"HOBBY",""))))))</f>
        <v>MB</v>
      </c>
    </row>
    <row collapsed="false" customFormat="false" customHeight="false" hidden="false" ht="13.3" outlineLevel="0" r="40">
      <c r="A40" s="7" t="n">
        <v>38</v>
      </c>
      <c r="B40" s="8" t="s">
        <v>43</v>
      </c>
      <c r="C40" s="8" t="s">
        <v>84</v>
      </c>
      <c r="D40" s="8" t="s">
        <v>85</v>
      </c>
      <c r="E40" s="7" t="n">
        <v>1985</v>
      </c>
      <c r="F40" s="9" t="str">
        <f aca="false">IF(E40&lt;1954,"ME",IF(E40&lt;1964,"MD",IF(E40&lt;1974,"MC",IF(E40&lt;1984,"MB",IF(E40&lt;1999,"MA",IF(E40&gt;1998,"HOBBY",""))))))</f>
        <v>MA</v>
      </c>
    </row>
    <row collapsed="false" customFormat="false" customHeight="false" hidden="false" ht="13.3" outlineLevel="0" r="41">
      <c r="A41" s="7"/>
      <c r="B41" s="8" t="s">
        <v>44</v>
      </c>
      <c r="C41" s="8" t="s">
        <v>86</v>
      </c>
      <c r="D41" s="8" t="s">
        <v>87</v>
      </c>
      <c r="E41" s="7" t="n">
        <v>1987</v>
      </c>
      <c r="F41" s="9" t="str">
        <f aca="false">IF(E41&lt;1954,"ME",IF(E41&lt;1964,"MD",IF(E41&lt;1974,"MC",IF(E41&lt;1984,"MB",IF(E41&lt;1999,"MA",IF(E41&gt;1998,"HOBBY",""))))))</f>
        <v>MA</v>
      </c>
    </row>
    <row collapsed="false" customFormat="false" customHeight="false" hidden="false" ht="13.3" outlineLevel="0" r="42">
      <c r="A42" s="7"/>
      <c r="B42" s="8" t="s">
        <v>88</v>
      </c>
      <c r="C42" s="8" t="s">
        <v>89</v>
      </c>
      <c r="D42" s="8" t="s">
        <v>17</v>
      </c>
      <c r="E42" s="7" t="n">
        <v>1979</v>
      </c>
      <c r="F42" s="9" t="str">
        <f aca="false">IF(E42&lt;1954,"ME",IF(E42&lt;1964,"MD",IF(E42&lt;1974,"MC",IF(E42&lt;1984,"MB",IF(E42&lt;1999,"MA",IF(E42&gt;1998,"HOBBY",""))))))</f>
        <v>MB</v>
      </c>
    </row>
    <row collapsed="false" customFormat="false" customHeight="false" hidden="false" ht="13.3" outlineLevel="0" r="43">
      <c r="A43" s="7"/>
      <c r="B43" s="8" t="s">
        <v>90</v>
      </c>
      <c r="C43" s="8" t="s">
        <v>91</v>
      </c>
      <c r="D43" s="8" t="s">
        <v>25</v>
      </c>
      <c r="E43" s="7" t="n">
        <v>1966</v>
      </c>
      <c r="F43" s="9" t="str">
        <f aca="false">IF(E43&lt;1954,"ME",IF(E43&lt;1964,"MD",IF(E43&lt;1974,"MC",IF(E43&lt;1984,"MB",IF(E43&lt;1999,"MA",IF(E43&gt;1998,"HOBBY",""))))))</f>
        <v>MC</v>
      </c>
    </row>
    <row collapsed="false" customFormat="false" customHeight="false" hidden="false" ht="13.3" outlineLevel="0" r="44">
      <c r="A44" s="7"/>
      <c r="B44" s="8" t="s">
        <v>12</v>
      </c>
      <c r="C44" s="8" t="s">
        <v>92</v>
      </c>
      <c r="D44" s="8" t="s">
        <v>93</v>
      </c>
      <c r="E44" s="7" t="n">
        <v>1974</v>
      </c>
      <c r="F44" s="9" t="str">
        <f aca="false">IF(E44&lt;1954,"ME",IF(E44&lt;1964,"MD",IF(E44&lt;1974,"MC",IF(E44&lt;1984,"MB",IF(E44&lt;1999,"MA",IF(E44&gt;1998,"HOBBY",""))))))</f>
        <v>MB</v>
      </c>
    </row>
    <row collapsed="false" customFormat="false" customHeight="false" hidden="false" ht="13.3" outlineLevel="0" r="45">
      <c r="A45" s="7"/>
      <c r="B45" s="8" t="s">
        <v>94</v>
      </c>
      <c r="C45" s="8" t="s">
        <v>95</v>
      </c>
      <c r="D45" s="8" t="s">
        <v>96</v>
      </c>
      <c r="E45" s="7" t="n">
        <v>1976</v>
      </c>
      <c r="F45" s="9" t="str">
        <f aca="false">IF(E45&lt;1954,"ME",IF(E45&lt;1964,"MD",IF(E45&lt;1974,"MC",IF(E45&lt;1984,"MB",IF(E45&lt;1999,"MA",IF(E45&gt;1998,"HOBBY",""))))))</f>
        <v>MB</v>
      </c>
    </row>
    <row collapsed="false" customFormat="false" customHeight="false" hidden="false" ht="13.3" outlineLevel="0" r="46">
      <c r="A46" s="7"/>
      <c r="B46" s="8" t="s">
        <v>97</v>
      </c>
      <c r="C46" s="8" t="s">
        <v>98</v>
      </c>
      <c r="D46" s="8" t="s">
        <v>17</v>
      </c>
      <c r="E46" s="7" t="n">
        <v>1980</v>
      </c>
      <c r="F46" s="9" t="str">
        <f aca="false">IF(E46&lt;1954,"ME",IF(E46&lt;1964,"MD",IF(E46&lt;1974,"MC",IF(E46&lt;1984,"MB",IF(E46&lt;1999,"MA",IF(E46&gt;1998,"HOBBY",""))))))</f>
        <v>MB</v>
      </c>
    </row>
    <row collapsed="false" customFormat="false" customHeight="false" hidden="false" ht="13.3" outlineLevel="0" r="47">
      <c r="A47" s="7"/>
      <c r="B47" s="8" t="s">
        <v>99</v>
      </c>
      <c r="C47" s="8" t="s">
        <v>100</v>
      </c>
      <c r="D47" s="8" t="s">
        <v>17</v>
      </c>
      <c r="E47" s="7" t="n">
        <v>1978</v>
      </c>
      <c r="F47" s="9" t="str">
        <f aca="false">IF(E47&lt;1954,"ME",IF(E47&lt;1964,"MD",IF(E47&lt;1974,"MC",IF(E47&lt;1984,"MB",IF(E47&lt;1999,"MA",IF(E47&gt;1998,"HOBBY",""))))))</f>
        <v>MB</v>
      </c>
    </row>
    <row collapsed="false" customFormat="false" customHeight="false" hidden="false" ht="13.3" outlineLevel="0" r="48">
      <c r="A48" s="7"/>
      <c r="B48" s="8" t="s">
        <v>101</v>
      </c>
      <c r="C48" s="8" t="s">
        <v>102</v>
      </c>
      <c r="D48" s="8" t="s">
        <v>103</v>
      </c>
      <c r="E48" s="7" t="n">
        <v>1980</v>
      </c>
      <c r="F48" s="9" t="str">
        <f aca="false">IF(E48&lt;1954,"ME",IF(E48&lt;1964,"MD",IF(E48&lt;1974,"MC",IF(E48&lt;1984,"MB",IF(E48&lt;1999,"MA",IF(E48&gt;1998,"HOBBY",""))))))</f>
        <v>MB</v>
      </c>
    </row>
    <row collapsed="false" customFormat="false" customHeight="false" hidden="false" ht="13.3" outlineLevel="0" r="49">
      <c r="A49" s="7"/>
      <c r="B49" s="8" t="s">
        <v>104</v>
      </c>
      <c r="C49" s="8" t="s">
        <v>105</v>
      </c>
      <c r="D49" s="8" t="s">
        <v>106</v>
      </c>
      <c r="E49" s="7" t="n">
        <v>1991</v>
      </c>
      <c r="F49" s="9" t="str">
        <f aca="false">IF(E49&lt;1954,"ME",IF(E49&lt;1964,"MD",IF(E49&lt;1974,"MC",IF(E49&lt;1984,"MB",IF(E49&lt;1999,"MA",IF(E49&gt;1998,"HOBBY",""))))))</f>
        <v>MA</v>
      </c>
    </row>
    <row collapsed="false" customFormat="false" customHeight="false" hidden="false" ht="13.3" outlineLevel="0" r="50">
      <c r="A50" s="7"/>
      <c r="B50" s="8" t="s">
        <v>107</v>
      </c>
      <c r="C50" s="8" t="s">
        <v>108</v>
      </c>
      <c r="D50" s="8" t="s">
        <v>109</v>
      </c>
      <c r="E50" s="7" t="n">
        <v>1966</v>
      </c>
      <c r="F50" s="9" t="str">
        <f aca="false">IF(E50&lt;1954,"ME",IF(E50&lt;1964,"MD",IF(E50&lt;1974,"MC",IF(E50&lt;1984,"MB",IF(E50&lt;1999,"MA",IF(E50&gt;1998,"HOBBY",""))))))</f>
        <v>MC</v>
      </c>
    </row>
    <row collapsed="false" customFormat="false" customHeight="false" hidden="false" ht="13.3" outlineLevel="0" r="51">
      <c r="A51" s="7"/>
      <c r="B51" s="8" t="s">
        <v>110</v>
      </c>
      <c r="C51" s="8" t="s">
        <v>111</v>
      </c>
      <c r="D51" s="8" t="s">
        <v>17</v>
      </c>
      <c r="E51" s="7" t="n">
        <v>2000</v>
      </c>
      <c r="F51" s="9" t="str">
        <f aca="false">IF(E51&lt;1954,"ME",IF(E51&lt;1964,"MD",IF(E51&lt;1974,"MC",IF(E51&lt;1984,"MB",IF(E51&lt;1999,"MA",IF(E51&gt;1998,"HOBBY",""))))))</f>
        <v>HOBBY</v>
      </c>
    </row>
    <row collapsed="false" customFormat="false" customHeight="false" hidden="false" ht="13.3" outlineLevel="0" r="52">
      <c r="A52" s="7"/>
      <c r="B52" s="8" t="s">
        <v>112</v>
      </c>
      <c r="C52" s="8" t="s">
        <v>113</v>
      </c>
      <c r="D52" s="8" t="s">
        <v>17</v>
      </c>
      <c r="E52" s="7" t="n">
        <v>1978</v>
      </c>
      <c r="F52" s="9" t="str">
        <f aca="false">IF(E52&lt;1954,"ME",IF(E52&lt;1964,"MD",IF(E52&lt;1974,"MC",IF(E52&lt;1984,"MB",IF(E52&lt;1999,"MA",IF(E52&gt;1998,"HOBBY",""))))))</f>
        <v>MB</v>
      </c>
    </row>
    <row collapsed="false" customFormat="false" customHeight="false" hidden="false" ht="13.3" outlineLevel="0" r="53">
      <c r="A53" s="7"/>
      <c r="B53" s="8" t="s">
        <v>46</v>
      </c>
      <c r="C53" s="8" t="s">
        <v>114</v>
      </c>
      <c r="D53" s="8" t="s">
        <v>31</v>
      </c>
      <c r="E53" s="7" t="n">
        <v>1947</v>
      </c>
      <c r="F53" s="9" t="str">
        <f aca="false">IF(E53&lt;1954,"ME",IF(E53&lt;1964,"MD",IF(E53&lt;1974,"MC",IF(E53&lt;1984,"MB",IF(E53&lt;1999,"MA",IF(E53&gt;1998,"HOBBY",""))))))</f>
        <v>ME</v>
      </c>
    </row>
    <row collapsed="false" customFormat="false" customHeight="false" hidden="false" ht="13.3" outlineLevel="0" r="54">
      <c r="A54" s="7"/>
      <c r="B54" s="8" t="s">
        <v>46</v>
      </c>
      <c r="C54" s="8" t="s">
        <v>115</v>
      </c>
      <c r="D54" s="8" t="s">
        <v>116</v>
      </c>
      <c r="E54" s="7" t="n">
        <v>1982</v>
      </c>
      <c r="F54" s="9" t="str">
        <f aca="false">IF(E54&lt;1954,"ME",IF(E54&lt;1964,"MD",IF(E54&lt;1974,"MC",IF(E54&lt;1984,"MB",IF(E54&lt;1999,"MA",IF(E54&gt;1998,"HOBBY",""))))))</f>
        <v>MB</v>
      </c>
    </row>
    <row collapsed="false" customFormat="false" customHeight="false" hidden="false" ht="13.3" outlineLevel="0" r="55">
      <c r="A55" s="7"/>
      <c r="B55" s="8" t="s">
        <v>12</v>
      </c>
      <c r="C55" s="8" t="s">
        <v>117</v>
      </c>
      <c r="D55" s="8" t="s">
        <v>118</v>
      </c>
      <c r="E55" s="7" t="n">
        <v>1972</v>
      </c>
      <c r="F55" s="9" t="str">
        <f aca="false">IF(E55&lt;1954,"ME",IF(E55&lt;1964,"MD",IF(E55&lt;1974,"MC",IF(E55&lt;1984,"MB",IF(E55&lt;1999,"MA",IF(E55&gt;1998,"HOBBY",""))))))</f>
        <v>MC</v>
      </c>
    </row>
    <row collapsed="false" customFormat="false" customHeight="false" hidden="false" ht="13.3" outlineLevel="0" r="56">
      <c r="A56" s="7"/>
      <c r="B56" s="8" t="s">
        <v>119</v>
      </c>
      <c r="C56" s="8" t="s">
        <v>120</v>
      </c>
      <c r="D56" s="8" t="s">
        <v>17</v>
      </c>
      <c r="E56" s="7" t="n">
        <v>1983</v>
      </c>
      <c r="F56" s="9" t="s">
        <v>11</v>
      </c>
    </row>
    <row collapsed="false" customFormat="false" customHeight="false" hidden="false" ht="13.3" outlineLevel="0" r="57">
      <c r="A57" s="7"/>
      <c r="B57" s="8" t="s">
        <v>121</v>
      </c>
      <c r="C57" s="8" t="s">
        <v>122</v>
      </c>
      <c r="D57" s="8" t="s">
        <v>123</v>
      </c>
      <c r="E57" s="7" t="n">
        <v>1987</v>
      </c>
      <c r="F57" s="9" t="s">
        <v>11</v>
      </c>
    </row>
    <row collapsed="false" customFormat="false" customHeight="false" hidden="false" ht="13.3" outlineLevel="0" r="58">
      <c r="A58" s="7"/>
      <c r="B58" s="8" t="s">
        <v>124</v>
      </c>
      <c r="C58" s="8" t="s">
        <v>125</v>
      </c>
      <c r="D58" s="8" t="s">
        <v>126</v>
      </c>
      <c r="E58" s="7" t="n">
        <v>1968</v>
      </c>
      <c r="F58" s="9" t="s">
        <v>28</v>
      </c>
    </row>
    <row collapsed="false" customFormat="false" customHeight="false" hidden="false" ht="13.3" outlineLevel="0" r="59">
      <c r="A59" s="7"/>
      <c r="B59" s="8" t="s">
        <v>44</v>
      </c>
      <c r="C59" s="8" t="s">
        <v>127</v>
      </c>
      <c r="D59" s="8" t="s">
        <v>128</v>
      </c>
      <c r="E59" s="7" t="n">
        <v>1979</v>
      </c>
      <c r="F59" s="9" t="str">
        <f aca="false">IF(E59&lt;1954,"ME",IF(E59&lt;1964,"MD",IF(E59&lt;1974,"MC",IF(E59&lt;1984,"MB",IF(E59&lt;1999,"MA",IF(E59&gt;1998,"HOBBY",""))))))</f>
        <v>MB</v>
      </c>
    </row>
    <row collapsed="false" customFormat="false" customHeight="false" hidden="false" ht="13.3" outlineLevel="0" r="60">
      <c r="A60" s="7"/>
      <c r="B60" s="8" t="s">
        <v>71</v>
      </c>
      <c r="C60" s="8" t="s">
        <v>129</v>
      </c>
      <c r="D60" s="8" t="s">
        <v>17</v>
      </c>
      <c r="E60" s="7" t="n">
        <v>1984</v>
      </c>
      <c r="F60" s="9" t="str">
        <f aca="false">IF(E60&lt;1954,"ME",IF(E60&lt;1964,"MD",IF(E60&lt;1974,"MC",IF(E60&lt;1984,"MB",IF(E60&lt;1999,"MA",IF(E60&gt;1998,"HOBBY",""))))))</f>
        <v>MA</v>
      </c>
    </row>
    <row collapsed="false" customFormat="false" customHeight="false" hidden="false" ht="13.3" outlineLevel="0" r="61">
      <c r="A61" s="7"/>
      <c r="B61" s="8" t="s">
        <v>130</v>
      </c>
      <c r="C61" s="8" t="s">
        <v>131</v>
      </c>
      <c r="D61" s="8" t="s">
        <v>17</v>
      </c>
      <c r="E61" s="7" t="n">
        <v>1993</v>
      </c>
      <c r="F61" s="9" t="str">
        <f aca="false">IF(E61&lt;1954,"ME",IF(E61&lt;1964,"MD",IF(E61&lt;1974,"MC",IF(E61&lt;1984,"MB",IF(E61&lt;1999,"MA",IF(E61&gt;1998,"HOBBY",""))))))</f>
        <v>MA</v>
      </c>
    </row>
    <row collapsed="false" customFormat="false" customHeight="false" hidden="false" ht="13.3" outlineLevel="0" r="62">
      <c r="A62" s="7"/>
      <c r="B62" s="8" t="s">
        <v>132</v>
      </c>
      <c r="C62" s="8" t="s">
        <v>133</v>
      </c>
      <c r="D62" s="8" t="s">
        <v>128</v>
      </c>
      <c r="E62" s="7" t="n">
        <v>1977</v>
      </c>
      <c r="F62" s="9" t="str">
        <f aca="false">IF(E62&lt;1954,"ME",IF(E62&lt;1964,"MD",IF(E62&lt;1974,"MC",IF(E62&lt;1984,"MB",IF(E62&lt;1999,"MA",IF(E62&gt;1998,"HOBBY",""))))))</f>
        <v>MB</v>
      </c>
    </row>
    <row collapsed="false" customFormat="false" customHeight="false" hidden="false" ht="13.3" outlineLevel="0" r="63">
      <c r="A63" s="7"/>
      <c r="B63" s="8" t="s">
        <v>8</v>
      </c>
      <c r="C63" s="8" t="s">
        <v>134</v>
      </c>
      <c r="D63" s="8" t="s">
        <v>128</v>
      </c>
      <c r="E63" s="7" t="n">
        <v>1980</v>
      </c>
      <c r="F63" s="9" t="s">
        <v>11</v>
      </c>
    </row>
    <row collapsed="false" customFormat="false" customHeight="false" hidden="false" ht="13.3" outlineLevel="0" r="64">
      <c r="A64" s="7"/>
      <c r="B64" s="8" t="s">
        <v>135</v>
      </c>
      <c r="C64" s="8" t="s">
        <v>136</v>
      </c>
      <c r="D64" s="8" t="s">
        <v>137</v>
      </c>
      <c r="E64" s="7" t="n">
        <v>1997</v>
      </c>
      <c r="F64" s="9" t="str">
        <f aca="false">IF(E64&lt;1954,"ME",IF(E64&lt;1964,"MD",IF(E64&lt;1974,"MC",IF(E64&lt;1984,"MB",IF(E64&lt;1999,"MA",IF(E64&gt;1998,"HOBBY",""))))))</f>
        <v>MA</v>
      </c>
    </row>
    <row collapsed="false" customFormat="false" customHeight="false" hidden="false" ht="13.3" outlineLevel="0" r="65">
      <c r="A65" s="7"/>
      <c r="B65" s="8" t="s">
        <v>124</v>
      </c>
      <c r="C65" s="8" t="s">
        <v>138</v>
      </c>
      <c r="D65" s="8" t="s">
        <v>139</v>
      </c>
      <c r="E65" s="7" t="n">
        <v>1991</v>
      </c>
      <c r="F65" s="9" t="s">
        <v>11</v>
      </c>
    </row>
    <row collapsed="false" customFormat="false" customHeight="false" hidden="false" ht="13.3" outlineLevel="0" r="66">
      <c r="A66" s="7"/>
      <c r="B66" s="8" t="s">
        <v>140</v>
      </c>
      <c r="C66" s="8" t="s">
        <v>141</v>
      </c>
      <c r="D66" s="8" t="s">
        <v>142</v>
      </c>
      <c r="E66" s="7" t="n">
        <v>1987</v>
      </c>
      <c r="F66" s="9" t="str">
        <f aca="false">IF(E66&lt;1954,"ME",IF(E66&lt;1964,"MD",IF(E66&lt;1974,"MC",IF(E66&lt;1984,"MB",IF(E66&lt;1999,"MA",IF(E66&gt;1998,"HOBBY",""))))))</f>
        <v>MA</v>
      </c>
    </row>
    <row collapsed="false" customFormat="false" customHeight="false" hidden="false" ht="13.3" outlineLevel="0" r="67">
      <c r="A67" s="7"/>
      <c r="B67" s="8" t="s">
        <v>143</v>
      </c>
      <c r="C67" s="8" t="s">
        <v>144</v>
      </c>
      <c r="D67" s="8" t="s">
        <v>145</v>
      </c>
      <c r="E67" s="7" t="n">
        <v>1998</v>
      </c>
      <c r="F67" s="9" t="str">
        <f aca="false">IF(E67&lt;1954,"ME",IF(E67&lt;1964,"MD",IF(E67&lt;1974,"MC",IF(E67&lt;1984,"MB",IF(E67&lt;1999,"MA",IF(E67&gt;1998,"HOBBY",""))))))</f>
        <v>MA</v>
      </c>
    </row>
    <row collapsed="false" customFormat="false" customHeight="false" hidden="false" ht="13.3" outlineLevel="0" r="68">
      <c r="A68" s="7"/>
      <c r="B68" s="8" t="s">
        <v>146</v>
      </c>
      <c r="C68" s="8" t="s">
        <v>147</v>
      </c>
      <c r="D68" s="8" t="s">
        <v>148</v>
      </c>
      <c r="E68" s="7" t="n">
        <v>1987</v>
      </c>
      <c r="F68" s="9" t="str">
        <f aca="false">IF(E68&lt;1954,"ME",IF(E68&lt;1964,"MD",IF(E68&lt;1974,"MC",IF(E68&lt;1984,"MB",IF(E68&lt;1999,"MA",IF(E68&gt;1998,"HOBBY",""))))))</f>
        <v>MA</v>
      </c>
    </row>
  </sheetData>
  <autoFilter ref="A2:I2"/>
  <mergeCells count="1">
    <mergeCell ref="A1:F1"/>
  </mergeCells>
  <dataValidations count="1">
    <dataValidation allowBlank="true" operator="between" prompt="Vyber meno" promptTitle="Meno" showDropDown="false" showErrorMessage="true" showInputMessage="true" sqref="B3:B4" type="list">
      <formula1>Meno</formula1>
      <formula2>0</formula2>
    </dataValidation>
  </dataValidations>
  <printOptions headings="false" gridLines="false" gridLinesSet="true" horizontalCentered="false" verticalCentered="false"/>
  <pageMargins left="0" right="0" top="0.39375" bottom="0.393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0" zoomScaleNormal="80" zoomScalePageLayoutView="100">
      <selection activeCell="A1" activeCellId="0" pane="topLeft" sqref="A1:V40"/>
    </sheetView>
  </sheetViews>
  <cols>
    <col collapsed="false" hidden="false" max="1025" min="1" style="0" width="8.568627450980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40"/>
  <sheetViews>
    <sheetView colorId="64" defaultGridColor="true" rightToLeft="false" showFormulas="false" showGridLines="true" showOutlineSymbols="true" showRowColHeaders="true" showZeros="true" tabSelected="true" topLeftCell="B1" view="normal" windowProtection="true" workbookViewId="0" zoomScale="80" zoomScaleNormal="80" zoomScalePageLayoutView="100">
      <pane activePane="bottomLeft" topLeftCell="A3" xSplit="0" ySplit="2"/>
      <selection activeCell="B1" activeCellId="0" pane="topLeft" sqref="B1"/>
      <selection activeCell="A1" activeCellId="0" pane="bottomLeft" sqref="A1:V40"/>
    </sheetView>
  </sheetViews>
  <cols>
    <col collapsed="false" hidden="false" max="1" min="1" style="10" width="9.6078431372549"/>
    <col collapsed="false" hidden="false" max="2" min="2" style="11" width="8.89019607843137"/>
    <col collapsed="false" hidden="false" max="3" min="3" style="11" width="10.3254901960784"/>
    <col collapsed="false" hidden="false" max="4" min="4" style="12" width="14.4862745098039"/>
    <col collapsed="false" hidden="false" max="5" min="5" style="0" width="22.0941176470588"/>
    <col collapsed="false" hidden="false" max="6" min="6" style="0" width="34.4274509803922"/>
    <col collapsed="false" hidden="false" max="7" min="7" style="10" width="6.59607843137255"/>
    <col collapsed="false" hidden="false" max="8" min="8" style="0" width="10.1843137254902"/>
    <col collapsed="false" hidden="false" max="9" min="9" style="13" width="13.7686274509804"/>
    <col collapsed="false" hidden="false" max="10" min="10" style="14" width="14.3411764705882"/>
    <col collapsed="false" hidden="false" max="11" min="11" style="14" width="20.6588235294118"/>
    <col collapsed="false" hidden="true" max="12" min="12" style="15" width="0"/>
    <col collapsed="false" hidden="true" max="21" min="13" style="16" width="0"/>
    <col collapsed="false" hidden="true" max="22" min="22" style="17" width="0"/>
    <col collapsed="false" hidden="false" max="25" min="23" style="0" width="8.56862745098039"/>
    <col collapsed="false" hidden="false" max="26" min="26" style="0" width="11.4745098039216"/>
    <col collapsed="false" hidden="false" max="1025" min="27" style="0" width="8.56862745098039"/>
  </cols>
  <sheetData>
    <row collapsed="false" customFormat="false" customHeight="false" hidden="false" ht="22.35" outlineLevel="0" r="1">
      <c r="A1" s="18" t="s">
        <v>149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collapsed="false" customFormat="true" customHeight="true" hidden="false" ht="39.75" outlineLevel="0" r="2" s="26">
      <c r="A2" s="19" t="s">
        <v>1</v>
      </c>
      <c r="B2" s="20" t="s">
        <v>150</v>
      </c>
      <c r="C2" s="20" t="s">
        <v>151</v>
      </c>
      <c r="D2" s="21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22" t="s">
        <v>152</v>
      </c>
      <c r="J2" s="23" t="s">
        <v>153</v>
      </c>
      <c r="K2" s="24" t="s">
        <v>154</v>
      </c>
      <c r="L2" s="19" t="s">
        <v>155</v>
      </c>
      <c r="M2" s="19" t="s">
        <v>156</v>
      </c>
      <c r="N2" s="19" t="s">
        <v>157</v>
      </c>
      <c r="O2" s="19" t="s">
        <v>158</v>
      </c>
      <c r="P2" s="19" t="s">
        <v>159</v>
      </c>
      <c r="Q2" s="19" t="s">
        <v>160</v>
      </c>
      <c r="R2" s="19" t="s">
        <v>161</v>
      </c>
      <c r="S2" s="19" t="s">
        <v>162</v>
      </c>
      <c r="T2" s="19" t="s">
        <v>163</v>
      </c>
      <c r="U2" s="19" t="s">
        <v>164</v>
      </c>
      <c r="V2" s="25" t="s">
        <v>165</v>
      </c>
      <c r="Y2" s="19" t="n">
        <v>6.3</v>
      </c>
      <c r="Z2" s="27" t="n">
        <v>0.0169172453703704</v>
      </c>
    </row>
    <row collapsed="false" customFormat="true" customHeight="false" hidden="false" ht="14.9" outlineLevel="0" r="3" s="16">
      <c r="A3" s="7" t="n">
        <v>14</v>
      </c>
      <c r="B3" s="28" t="n">
        <v>1</v>
      </c>
      <c r="C3" s="28" t="n">
        <v>1</v>
      </c>
      <c r="D3" s="29" t="str">
        <f aca="false">VLOOKUP(A3,'04.kolo prezentácia'!$A$3:$F$67,2,0)</f>
        <v>Tomáš</v>
      </c>
      <c r="E3" s="29" t="str">
        <f aca="false">VLOOKUP(A3,'04.kolo prezentácia'!$A$3:$F$67,3,0)</f>
        <v>Podpera</v>
      </c>
      <c r="F3" s="29" t="str">
        <f aca="false">VLOOKUP(A3,'04.kolo prezentácia'!$A$3:$F$67,4,0)</f>
        <v>Trenčín</v>
      </c>
      <c r="G3" s="7" t="n">
        <f aca="false">VLOOKUP(A3,'04.kolo prezentácia'!$A$3:$F$67,5,0)</f>
        <v>1986</v>
      </c>
      <c r="H3" s="7" t="str">
        <f aca="false">VLOOKUP(A3,'04.kolo prezentácia'!$A$3:$F$67,6,0)</f>
        <v>MA</v>
      </c>
      <c r="I3" s="30" t="n">
        <v>0.0169172453703704</v>
      </c>
      <c r="J3" s="30" t="n">
        <f aca="false">I3/$Y$2</f>
        <v>0.00268527704291593</v>
      </c>
      <c r="K3" s="30" t="inlineStr">
        <f aca="false">I3-$Z$2</f>
        <is>
          <t/>
        </is>
      </c>
      <c r="L3" s="31"/>
      <c r="M3" s="29"/>
      <c r="N3" s="29"/>
      <c r="O3" s="29"/>
      <c r="P3" s="29"/>
      <c r="Q3" s="29"/>
      <c r="R3" s="29"/>
      <c r="S3" s="29"/>
      <c r="T3" s="29"/>
      <c r="U3" s="29"/>
      <c r="V3" s="32" t="n">
        <f aca="false">SUM(L3:U3)</f>
        <v>0</v>
      </c>
    </row>
    <row collapsed="false" customFormat="true" customHeight="false" hidden="false" ht="14.9" outlineLevel="0" r="4" s="16">
      <c r="A4" s="7" t="n">
        <v>27</v>
      </c>
      <c r="B4" s="28" t="n">
        <v>2</v>
      </c>
      <c r="C4" s="28" t="n">
        <v>1</v>
      </c>
      <c r="D4" s="29" t="str">
        <f aca="false">VLOOKUP(A4,'04.kolo prezentácia'!$A$3:$F$67,2,0)</f>
        <v>Jozef</v>
      </c>
      <c r="E4" s="29" t="str">
        <f aca="false">VLOOKUP(A4,'04.kolo prezentácia'!$A$3:$F$67,3,0)</f>
        <v>Števica</v>
      </c>
      <c r="F4" s="29" t="str">
        <f aca="false">VLOOKUP(A4,'04.kolo prezentácia'!$A$3:$F$67,4,0)</f>
        <v>KRB Partizánske</v>
      </c>
      <c r="G4" s="7" t="n">
        <f aca="false">VLOOKUP(A4,'04.kolo prezentácia'!$A$3:$F$67,5,0)</f>
        <v>1970</v>
      </c>
      <c r="H4" s="7" t="str">
        <f aca="false">VLOOKUP(A4,'04.kolo prezentácia'!$A$3:$F$67,6,0)</f>
        <v>MC</v>
      </c>
      <c r="I4" s="30" t="n">
        <v>0.0171212962962963</v>
      </c>
      <c r="J4" s="30" t="n">
        <f aca="false">I4/$Y$2</f>
        <v>0.00271766607877719</v>
      </c>
      <c r="K4" s="30" t="inlineStr">
        <f aca="false">I4-$Z$2</f>
        <is>
          <t/>
        </is>
      </c>
      <c r="L4" s="31"/>
      <c r="M4" s="7"/>
      <c r="N4" s="7"/>
      <c r="O4" s="7"/>
      <c r="P4" s="7"/>
      <c r="Q4" s="7"/>
      <c r="R4" s="7"/>
      <c r="S4" s="7"/>
      <c r="T4" s="7"/>
      <c r="U4" s="7"/>
      <c r="V4" s="32" t="n">
        <f aca="false">SUM(L4:U4)</f>
        <v>0</v>
      </c>
    </row>
    <row collapsed="false" customFormat="true" customHeight="false" hidden="false" ht="14.9" outlineLevel="0" r="5" s="16">
      <c r="A5" s="7" t="n">
        <v>25</v>
      </c>
      <c r="B5" s="28" t="n">
        <v>3</v>
      </c>
      <c r="C5" s="28" t="n">
        <v>2</v>
      </c>
      <c r="D5" s="29" t="str">
        <f aca="false">VLOOKUP(A5,'04.kolo prezentácia'!$A$3:$F$67,2,0)</f>
        <v>Filip</v>
      </c>
      <c r="E5" s="29" t="str">
        <f aca="false">VLOOKUP(A5,'04.kolo prezentácia'!$A$3:$F$67,3,0)</f>
        <v>Pokrývka</v>
      </c>
      <c r="F5" s="29" t="str">
        <f aca="false">VLOOKUP(A5,'04.kolo prezentácia'!$A$3:$F$67,4,0)</f>
        <v>Gymnázium BN</v>
      </c>
      <c r="G5" s="7" t="n">
        <f aca="false">VLOOKUP(A5,'04.kolo prezentácia'!$A$3:$F$67,5,0)</f>
        <v>1995</v>
      </c>
      <c r="H5" s="7" t="str">
        <f aca="false">VLOOKUP(A5,'04.kolo prezentácia'!$A$3:$F$67,6,0)</f>
        <v>MA</v>
      </c>
      <c r="I5" s="30" t="n">
        <v>0.0178462962962963</v>
      </c>
      <c r="J5" s="30" t="n">
        <f aca="false">I5/$Y$2</f>
        <v>0.00283274544385656</v>
      </c>
      <c r="K5" s="30" t="inlineStr">
        <f aca="false">I5-$Z$2</f>
        <is>
          <t/>
        </is>
      </c>
      <c r="L5" s="31"/>
      <c r="M5" s="7"/>
      <c r="N5" s="7"/>
      <c r="O5" s="7"/>
      <c r="P5" s="7"/>
      <c r="Q5" s="7"/>
      <c r="R5" s="7"/>
      <c r="S5" s="7"/>
      <c r="T5" s="7"/>
      <c r="U5" s="7"/>
      <c r="V5" s="32" t="n">
        <f aca="false">SUM(L5:U5)</f>
        <v>0</v>
      </c>
    </row>
    <row collapsed="false" customFormat="true" customHeight="false" hidden="false" ht="14.9" outlineLevel="0" r="6" s="16">
      <c r="A6" s="7" t="n">
        <v>24</v>
      </c>
      <c r="B6" s="28" t="n">
        <v>4</v>
      </c>
      <c r="C6" s="28" t="n">
        <v>3</v>
      </c>
      <c r="D6" s="29" t="str">
        <f aca="false">VLOOKUP(A6,'04.kolo prezentácia'!$A$3:$F$67,2,0)</f>
        <v>Michal</v>
      </c>
      <c r="E6" s="29" t="str">
        <f aca="false">VLOOKUP(A6,'04.kolo prezentácia'!$A$3:$F$67,3,0)</f>
        <v>Antal</v>
      </c>
      <c r="F6" s="29" t="str">
        <f aca="false">VLOOKUP(A6,'04.kolo prezentácia'!$A$3:$F$67,4,0)</f>
        <v>Čachtice</v>
      </c>
      <c r="G6" s="7" t="n">
        <f aca="false">VLOOKUP(A6,'04.kolo prezentácia'!$A$3:$F$67,5,0)</f>
        <v>1992</v>
      </c>
      <c r="H6" s="7" t="str">
        <f aca="false">VLOOKUP(A6,'04.kolo prezentácia'!$A$3:$F$67,6,0)</f>
        <v>MA</v>
      </c>
      <c r="I6" s="30" t="n">
        <v>0.0180133101851852</v>
      </c>
      <c r="J6" s="30" t="n">
        <f aca="false">I6/$Y$2</f>
        <v>0.00285925558495003</v>
      </c>
      <c r="K6" s="30" t="inlineStr">
        <f aca="false">I6-$Z$2</f>
        <is>
          <t/>
        </is>
      </c>
      <c r="L6" s="31"/>
      <c r="M6" s="7"/>
      <c r="N6" s="7"/>
      <c r="O6" s="7"/>
      <c r="P6" s="7"/>
      <c r="Q6" s="7"/>
      <c r="R6" s="7"/>
      <c r="S6" s="7"/>
      <c r="T6" s="7"/>
      <c r="U6" s="7"/>
      <c r="V6" s="32" t="n">
        <f aca="false">SUM(L6:U6)</f>
        <v>0</v>
      </c>
    </row>
    <row collapsed="false" customFormat="true" customHeight="false" hidden="false" ht="14.9" outlineLevel="0" r="7" s="16">
      <c r="A7" s="7" t="n">
        <v>21</v>
      </c>
      <c r="B7" s="28" t="n">
        <v>5</v>
      </c>
      <c r="C7" s="28" t="n">
        <v>4</v>
      </c>
      <c r="D7" s="29" t="str">
        <f aca="false">VLOOKUP(A7,'04.kolo prezentácia'!$A$3:$F$67,2,0)</f>
        <v>Kristián</v>
      </c>
      <c r="E7" s="29" t="str">
        <f aca="false">VLOOKUP(A7,'04.kolo prezentácia'!$A$3:$F$67,3,0)</f>
        <v>Podlucký</v>
      </c>
      <c r="F7" s="29" t="str">
        <f aca="false">VLOOKUP(A7,'04.kolo prezentácia'!$A$3:$F$67,4,0)</f>
        <v>via LS</v>
      </c>
      <c r="G7" s="7" t="n">
        <f aca="false">VLOOKUP(A7,'04.kolo prezentácia'!$A$3:$F$67,5,0)</f>
        <v>1997</v>
      </c>
      <c r="H7" s="7" t="str">
        <f aca="false">VLOOKUP(A7,'04.kolo prezentácia'!$A$3:$F$67,6,0)</f>
        <v>MA</v>
      </c>
      <c r="I7" s="30" t="n">
        <v>0.0180238425925926</v>
      </c>
      <c r="J7" s="30" t="n">
        <f aca="false">I7/$Y$2</f>
        <v>0.00286092739564962</v>
      </c>
      <c r="K7" s="30" t="inlineStr">
        <f aca="false">I7-$Z$2</f>
        <is>
          <t/>
        </is>
      </c>
      <c r="L7" s="31"/>
      <c r="M7" s="7"/>
      <c r="N7" s="7"/>
      <c r="O7" s="7"/>
      <c r="P7" s="7"/>
      <c r="Q7" s="7"/>
      <c r="R7" s="7"/>
      <c r="S7" s="7"/>
      <c r="T7" s="7"/>
      <c r="U7" s="7"/>
      <c r="V7" s="32" t="n">
        <f aca="false">SUM(L7:U7)</f>
        <v>0</v>
      </c>
    </row>
    <row collapsed="false" customFormat="false" customHeight="false" hidden="false" ht="13.3" outlineLevel="0" r="8">
      <c r="A8" s="7" t="n">
        <v>8</v>
      </c>
      <c r="B8" s="28" t="n">
        <v>6</v>
      </c>
      <c r="C8" s="28" t="n">
        <v>1</v>
      </c>
      <c r="D8" s="8" t="str">
        <f aca="false">VLOOKUP(A8,'04.kolo prezentácia'!$A$3:$F$67,2,0)</f>
        <v>Milan</v>
      </c>
      <c r="E8" s="8" t="str">
        <f aca="false">VLOOKUP(A8,'04.kolo prezentácia'!$A$3:$F$67,3,0)</f>
        <v>Makiš</v>
      </c>
      <c r="F8" s="8" t="str">
        <f aca="false">VLOOKUP(A8,'04.kolo prezentácia'!$A$3:$F$67,4,0)</f>
        <v>Trenčín</v>
      </c>
      <c r="G8" s="7" t="n">
        <f aca="false">VLOOKUP(A8,'04.kolo prezentácia'!$A$3:$F$67,5,0)</f>
        <v>1983</v>
      </c>
      <c r="H8" s="7" t="str">
        <f aca="false">VLOOKUP(A8,'04.kolo prezentácia'!$A$3:$F$67,6,0)</f>
        <v>MB</v>
      </c>
      <c r="I8" s="33" t="n">
        <v>0.018290162037037</v>
      </c>
      <c r="J8" s="33" t="n">
        <f aca="false">I8/$Y$2</f>
        <v>0.00290320032333921</v>
      </c>
      <c r="K8" s="33" t="inlineStr">
        <f aca="false">I8-$Z$2</f>
        <is>
          <t/>
        </is>
      </c>
      <c r="L8" s="31"/>
      <c r="M8" s="7"/>
      <c r="N8" s="7"/>
      <c r="O8" s="7"/>
      <c r="P8" s="7"/>
      <c r="Q8" s="7"/>
      <c r="R8" s="7"/>
      <c r="S8" s="7"/>
      <c r="T8" s="7"/>
      <c r="U8" s="7"/>
      <c r="V8" s="32" t="n">
        <f aca="false">SUM(L8:U8)</f>
        <v>0</v>
      </c>
    </row>
    <row collapsed="false" customFormat="false" customHeight="false" hidden="false" ht="13.3" outlineLevel="0" r="9">
      <c r="A9" s="7" t="n">
        <v>34</v>
      </c>
      <c r="B9" s="28" t="n">
        <v>7</v>
      </c>
      <c r="C9" s="28" t="n">
        <v>5</v>
      </c>
      <c r="D9" s="8" t="str">
        <f aca="false">VLOOKUP(A9,'04.kolo prezentácia'!$A$3:$F$67,2,0)</f>
        <v>Ladislav</v>
      </c>
      <c r="E9" s="8" t="str">
        <f aca="false">VLOOKUP(A9,'04.kolo prezentácia'!$A$3:$F$67,3,0)</f>
        <v>Mariš</v>
      </c>
      <c r="F9" s="8" t="str">
        <f aca="false">VLOOKUP(A9,'04.kolo prezentácia'!$A$3:$F$67,4,0)</f>
        <v>OSTRIX Bánovce nad Bebr.</v>
      </c>
      <c r="G9" s="7" t="n">
        <f aca="false">VLOOKUP(A9,'04.kolo prezentácia'!$A$3:$F$67,5,0)</f>
        <v>1987</v>
      </c>
      <c r="H9" s="7" t="str">
        <f aca="false">VLOOKUP(A9,'04.kolo prezentácia'!$A$3:$F$67,6,0)</f>
        <v>MA</v>
      </c>
      <c r="I9" s="33" t="n">
        <v>0.0185225694444444</v>
      </c>
      <c r="J9" s="33" t="n">
        <f aca="false">I9/$Y$2</f>
        <v>0.00294009038800705</v>
      </c>
      <c r="K9" s="33" t="inlineStr">
        <f aca="false">I9-$Z$2</f>
        <is>
          <t/>
        </is>
      </c>
      <c r="L9" s="31"/>
      <c r="M9" s="7"/>
      <c r="N9" s="7"/>
      <c r="O9" s="7"/>
      <c r="P9" s="7"/>
      <c r="Q9" s="7"/>
      <c r="R9" s="7"/>
      <c r="S9" s="7"/>
      <c r="T9" s="7"/>
      <c r="U9" s="7"/>
      <c r="V9" s="32" t="n">
        <f aca="false">SUM(L9:U9)</f>
        <v>0</v>
      </c>
    </row>
    <row collapsed="false" customFormat="false" customHeight="false" hidden="false" ht="13.3" outlineLevel="0" r="10">
      <c r="A10" s="7" t="n">
        <v>4</v>
      </c>
      <c r="B10" s="28" t="n">
        <v>8</v>
      </c>
      <c r="C10" s="28" t="n">
        <v>2</v>
      </c>
      <c r="D10" s="8" t="str">
        <f aca="false">VLOOKUP(A10,'04.kolo prezentácia'!$A$3:$F$67,2,0)</f>
        <v>Pavol</v>
      </c>
      <c r="E10" s="8" t="str">
        <f aca="false">VLOOKUP(A10,'04.kolo prezentácia'!$A$3:$F$67,3,0)</f>
        <v>Grňo</v>
      </c>
      <c r="F10" s="8" t="str">
        <f aca="false">VLOOKUP(A10,'04.kolo prezentácia'!$A$3:$F$67,4,0)</f>
        <v>Brezolupy</v>
      </c>
      <c r="G10" s="7" t="n">
        <f aca="false">VLOOKUP(A10,'04.kolo prezentácia'!$A$3:$F$67,5,0)</f>
        <v>1970</v>
      </c>
      <c r="H10" s="7" t="str">
        <f aca="false">VLOOKUP(A10,'04.kolo prezentácia'!$A$3:$F$67,6,0)</f>
        <v>MC</v>
      </c>
      <c r="I10" s="33" t="n">
        <v>0.018915625</v>
      </c>
      <c r="J10" s="33" t="n">
        <f aca="false">I10/$Y$2</f>
        <v>0.00300248015873016</v>
      </c>
      <c r="K10" s="33" t="inlineStr">
        <f aca="false">I10-$Z$2</f>
        <is>
          <t/>
        </is>
      </c>
      <c r="L10" s="31"/>
      <c r="M10" s="29"/>
      <c r="N10" s="29"/>
      <c r="O10" s="29"/>
      <c r="P10" s="29"/>
      <c r="Q10" s="29"/>
      <c r="R10" s="29"/>
      <c r="S10" s="29"/>
      <c r="T10" s="7"/>
      <c r="U10" s="7"/>
      <c r="V10" s="32" t="n">
        <f aca="false">SUM(L10:U10)</f>
        <v>0</v>
      </c>
    </row>
    <row collapsed="false" customFormat="false" customHeight="false" hidden="false" ht="13.3" outlineLevel="0" r="11">
      <c r="A11" s="7" t="n">
        <v>23</v>
      </c>
      <c r="B11" s="28" t="n">
        <v>9</v>
      </c>
      <c r="C11" s="28" t="n">
        <v>1</v>
      </c>
      <c r="D11" s="8" t="str">
        <f aca="false">VLOOKUP(A11,'04.kolo prezentácia'!$A$3:$F$67,2,0)</f>
        <v>Jozef</v>
      </c>
      <c r="E11" s="8" t="str">
        <f aca="false">VLOOKUP(A11,'04.kolo prezentácia'!$A$3:$F$67,3,0)</f>
        <v>Oprchal</v>
      </c>
      <c r="F11" s="8" t="str">
        <f aca="false">VLOOKUP(A11,'04.kolo prezentácia'!$A$3:$F$67,4,0)</f>
        <v>Čachtice</v>
      </c>
      <c r="G11" s="7" t="n">
        <f aca="false">VLOOKUP(A11,'04.kolo prezentácia'!$A$3:$F$67,5,0)</f>
        <v>1963</v>
      </c>
      <c r="H11" s="7" t="str">
        <f aca="false">VLOOKUP(A11,'04.kolo prezentácia'!$A$3:$F$67,6,0)</f>
        <v>MD</v>
      </c>
      <c r="I11" s="33" t="n">
        <v>0.0189858796296296</v>
      </c>
      <c r="J11" s="33" t="n">
        <f aca="false">I11/$Y$2</f>
        <v>0.0030136316872428</v>
      </c>
      <c r="K11" s="33" t="inlineStr">
        <f aca="false">I11-$Z$2</f>
        <is>
          <t/>
        </is>
      </c>
      <c r="L11" s="31"/>
      <c r="M11" s="7"/>
      <c r="N11" s="7"/>
      <c r="O11" s="7"/>
      <c r="P11" s="7"/>
      <c r="Q11" s="7"/>
      <c r="R11" s="7"/>
      <c r="S11" s="7"/>
      <c r="T11" s="7"/>
      <c r="U11" s="7"/>
      <c r="V11" s="32" t="n">
        <f aca="false">SUM(L11:U11)</f>
        <v>0</v>
      </c>
    </row>
    <row collapsed="false" customFormat="false" customHeight="false" hidden="false" ht="13.3" outlineLevel="0" r="12">
      <c r="A12" s="7" t="n">
        <v>19</v>
      </c>
      <c r="B12" s="28" t="n">
        <v>10</v>
      </c>
      <c r="C12" s="28" t="n">
        <v>3</v>
      </c>
      <c r="D12" s="8" t="str">
        <f aca="false">VLOOKUP(A12,'04.kolo prezentácia'!$A$3:$F$67,2,0)</f>
        <v>Miroslav</v>
      </c>
      <c r="E12" s="8" t="str">
        <f aca="false">VLOOKUP(A12,'04.kolo prezentácia'!$A$3:$F$67,3,0)</f>
        <v>Podlucký</v>
      </c>
      <c r="F12" s="8" t="str">
        <f aca="false">VLOOKUP(A12,'04.kolo prezentácia'!$A$3:$F$67,4,0)</f>
        <v>via LS</v>
      </c>
      <c r="G12" s="7" t="n">
        <f aca="false">VLOOKUP(A12,'04.kolo prezentácia'!$A$3:$F$67,5,0)</f>
        <v>1973</v>
      </c>
      <c r="H12" s="7" t="str">
        <f aca="false">VLOOKUP(A12,'04.kolo prezentácia'!$A$3:$F$67,6,0)</f>
        <v>MC</v>
      </c>
      <c r="I12" s="33" t="n">
        <v>0.0191210648148148</v>
      </c>
      <c r="J12" s="33" t="n">
        <f aca="false">I12/$Y$2</f>
        <v>0.00303508965314521</v>
      </c>
      <c r="K12" s="33" t="inlineStr">
        <f aca="false">I12-$Z$2</f>
        <is>
          <t/>
        </is>
      </c>
      <c r="L12" s="31"/>
      <c r="M12" s="7"/>
      <c r="N12" s="7"/>
      <c r="O12" s="7"/>
      <c r="P12" s="7"/>
      <c r="Q12" s="7"/>
      <c r="R12" s="7"/>
      <c r="S12" s="7"/>
      <c r="T12" s="7"/>
      <c r="U12" s="7"/>
      <c r="V12" s="32" t="n">
        <f aca="false">SUM(L12:U12)</f>
        <v>0</v>
      </c>
    </row>
    <row collapsed="false" customFormat="false" customHeight="false" hidden="false" ht="13.3" outlineLevel="0" r="13">
      <c r="A13" s="7" t="n">
        <v>18</v>
      </c>
      <c r="B13" s="28" t="n">
        <v>11</v>
      </c>
      <c r="C13" s="28" t="n">
        <v>1</v>
      </c>
      <c r="D13" s="8" t="str">
        <f aca="false">VLOOKUP(A13,'04.kolo prezentácia'!$A$3:$F$67,2,0)</f>
        <v>Barbora</v>
      </c>
      <c r="E13" s="8" t="str">
        <f aca="false">VLOOKUP(A13,'04.kolo prezentácia'!$A$3:$F$67,3,0)</f>
        <v>Doskočilová</v>
      </c>
      <c r="F13" s="8" t="str">
        <f aca="false">VLOOKUP(A13,'04.kolo prezentácia'!$A$3:$F$67,4,0)</f>
        <v>Trenčín</v>
      </c>
      <c r="G13" s="7" t="n">
        <f aca="false">VLOOKUP(A13,'04.kolo prezentácia'!$A$3:$F$67,5,0)</f>
        <v>1992</v>
      </c>
      <c r="H13" s="7" t="str">
        <f aca="false">VLOOKUP(A13,'04.kolo prezentácia'!$A$3:$F$67,6,0)</f>
        <v>ŽA</v>
      </c>
      <c r="I13" s="33" t="n">
        <v>0.0193071759259259</v>
      </c>
      <c r="J13" s="33" t="n">
        <f aca="false">I13/$Y$2</f>
        <v>0.00306463109935332</v>
      </c>
      <c r="K13" s="33" t="inlineStr">
        <f aca="false">I13-$Z$2</f>
        <is>
          <t/>
        </is>
      </c>
      <c r="L13" s="31"/>
      <c r="M13" s="7"/>
      <c r="N13" s="7"/>
      <c r="O13" s="7"/>
      <c r="P13" s="7"/>
      <c r="Q13" s="7"/>
      <c r="R13" s="7"/>
      <c r="S13" s="7"/>
      <c r="T13" s="7"/>
      <c r="U13" s="7"/>
      <c r="V13" s="32" t="n">
        <f aca="false">SUM(L13:U13)</f>
        <v>0</v>
      </c>
    </row>
    <row collapsed="false" customFormat="false" customHeight="false" hidden="false" ht="13.3" outlineLevel="0" r="14">
      <c r="A14" s="7" t="n">
        <v>6</v>
      </c>
      <c r="B14" s="28" t="n">
        <v>12</v>
      </c>
      <c r="C14" s="28" t="n">
        <v>4</v>
      </c>
      <c r="D14" s="8" t="str">
        <f aca="false">VLOOKUP(A14,'04.kolo prezentácia'!$A$3:$F$67,2,0)</f>
        <v>Ivan</v>
      </c>
      <c r="E14" s="8" t="str">
        <f aca="false">VLOOKUP(A14,'04.kolo prezentácia'!$A$3:$F$67,3,0)</f>
        <v>Pšenek</v>
      </c>
      <c r="F14" s="8" t="str">
        <f aca="false">VLOOKUP(A14,'04.kolo prezentácia'!$A$3:$F$67,4,0)</f>
        <v>Dubnica nad Váhom</v>
      </c>
      <c r="G14" s="7" t="n">
        <f aca="false">VLOOKUP(A14,'04.kolo prezentácia'!$A$3:$F$67,5,0)</f>
        <v>1967</v>
      </c>
      <c r="H14" s="7" t="str">
        <f aca="false">VLOOKUP(A14,'04.kolo prezentácia'!$A$3:$F$67,6,0)</f>
        <v>MC</v>
      </c>
      <c r="I14" s="33" t="n">
        <v>0.0193809027777778</v>
      </c>
      <c r="J14" s="33" t="n">
        <f aca="false">I14/$Y$2</f>
        <v>0.00307633377425044</v>
      </c>
      <c r="K14" s="33" t="inlineStr">
        <f aca="false">I14-$Z$2</f>
        <is>
          <t/>
        </is>
      </c>
      <c r="L14" s="31"/>
      <c r="M14" s="7"/>
      <c r="N14" s="7"/>
      <c r="O14" s="7"/>
      <c r="P14" s="7"/>
      <c r="Q14" s="7"/>
      <c r="R14" s="7"/>
      <c r="S14" s="7"/>
      <c r="T14" s="7"/>
      <c r="U14" s="7"/>
      <c r="V14" s="32" t="n">
        <f aca="false">SUM(L14:U14)</f>
        <v>0</v>
      </c>
    </row>
    <row collapsed="false" customFormat="false" customHeight="false" hidden="false" ht="13.3" outlineLevel="0" r="15">
      <c r="A15" s="7" t="n">
        <v>2</v>
      </c>
      <c r="B15" s="28" t="n">
        <v>13</v>
      </c>
      <c r="C15" s="28" t="n">
        <v>5</v>
      </c>
      <c r="D15" s="8" t="str">
        <f aca="false">VLOOKUP(A15,'04.kolo prezentácia'!$A$3:$F$67,2,0)</f>
        <v>Peter</v>
      </c>
      <c r="E15" s="8" t="str">
        <f aca="false">VLOOKUP(A15,'04.kolo prezentácia'!$A$3:$F$67,3,0)</f>
        <v>Szabo</v>
      </c>
      <c r="F15" s="8" t="str">
        <f aca="false">VLOOKUP(A15,'04.kolo prezentácia'!$A$3:$F$67,4,0)</f>
        <v>Trenčianska Teplá</v>
      </c>
      <c r="G15" s="7" t="n">
        <f aca="false">VLOOKUP(A15,'04.kolo prezentácia'!$A$3:$F$67,5,0)</f>
        <v>1969</v>
      </c>
      <c r="H15" s="7" t="str">
        <f aca="false">VLOOKUP(A15,'04.kolo prezentácia'!$A$3:$F$67,6,0)</f>
        <v>MC</v>
      </c>
      <c r="I15" s="33" t="n">
        <v>0.0195059027777778</v>
      </c>
      <c r="J15" s="33" t="n">
        <f aca="false">I15/$Y$2</f>
        <v>0.00309617504409171</v>
      </c>
      <c r="K15" s="33" t="inlineStr">
        <f aca="false">I15-$Z$2</f>
        <is>
          <t/>
        </is>
      </c>
      <c r="L15" s="31"/>
      <c r="M15" s="7"/>
      <c r="N15" s="7"/>
      <c r="O15" s="7"/>
      <c r="P15" s="7"/>
      <c r="Q15" s="7"/>
      <c r="R15" s="7"/>
      <c r="S15" s="7"/>
      <c r="T15" s="7"/>
      <c r="U15" s="7"/>
      <c r="V15" s="32" t="n">
        <f aca="false">SUM(L15:U15)</f>
        <v>0</v>
      </c>
    </row>
    <row collapsed="false" customFormat="false" customHeight="false" hidden="false" ht="13.3" outlineLevel="0" r="16">
      <c r="A16" s="7" t="n">
        <v>33</v>
      </c>
      <c r="B16" s="28" t="n">
        <v>14</v>
      </c>
      <c r="C16" s="28" t="n">
        <v>6</v>
      </c>
      <c r="D16" s="8" t="str">
        <f aca="false">VLOOKUP(A16,'04.kolo prezentácia'!$A$3:$F$67,2,0)</f>
        <v>Dušan</v>
      </c>
      <c r="E16" s="8" t="str">
        <f aca="false">VLOOKUP(A16,'04.kolo prezentácia'!$A$3:$F$67,3,0)</f>
        <v>Ďuračka</v>
      </c>
      <c r="F16" s="8" t="str">
        <f aca="false">VLOOKUP(A16,'04.kolo prezentácia'!$A$3:$F$67,4,0)</f>
        <v>Sokol Šišov</v>
      </c>
      <c r="G16" s="7" t="n">
        <f aca="false">VLOOKUP(A16,'04.kolo prezentácia'!$A$3:$F$67,5,0)</f>
        <v>1965</v>
      </c>
      <c r="H16" s="7" t="str">
        <f aca="false">VLOOKUP(A16,'04.kolo prezentácia'!$A$3:$F$67,6,0)</f>
        <v>MC</v>
      </c>
      <c r="I16" s="33" t="n">
        <v>0.0199269675925926</v>
      </c>
      <c r="J16" s="33" t="n">
        <f aca="false">I16/$Y$2</f>
        <v>0.00316301072898295</v>
      </c>
      <c r="K16" s="33" t="inlineStr">
        <f aca="false">I16-$Z$2</f>
        <is>
          <t/>
        </is>
      </c>
      <c r="L16" s="31"/>
      <c r="M16" s="7"/>
      <c r="N16" s="7"/>
      <c r="O16" s="7"/>
      <c r="P16" s="7"/>
      <c r="Q16" s="7"/>
      <c r="R16" s="7"/>
      <c r="S16" s="7"/>
      <c r="T16" s="7"/>
      <c r="U16" s="7"/>
      <c r="V16" s="32" t="n">
        <f aca="false">SUM(L16:U16)</f>
        <v>0</v>
      </c>
    </row>
    <row collapsed="false" customFormat="false" customHeight="false" hidden="false" ht="13.3" outlineLevel="0" r="17">
      <c r="A17" s="7" t="n">
        <v>15</v>
      </c>
      <c r="B17" s="28" t="n">
        <v>15</v>
      </c>
      <c r="C17" s="28" t="n">
        <v>2</v>
      </c>
      <c r="D17" s="8" t="str">
        <f aca="false">VLOOKUP(A17,'04.kolo prezentácia'!$A$3:$F$67,2,0)</f>
        <v>Jozef</v>
      </c>
      <c r="E17" s="8" t="str">
        <f aca="false">VLOOKUP(A17,'04.kolo prezentácia'!$A$3:$F$67,3,0)</f>
        <v>Gunda</v>
      </c>
      <c r="F17" s="8" t="str">
        <f aca="false">VLOOKUP(A17,'04.kolo prezentácia'!$A$3:$F$67,4,0)</f>
        <v>Kanianka</v>
      </c>
      <c r="G17" s="7" t="n">
        <f aca="false">VLOOKUP(A17,'04.kolo prezentácia'!$A$3:$F$67,5,0)</f>
        <v>1955</v>
      </c>
      <c r="H17" s="7" t="str">
        <f aca="false">VLOOKUP(A17,'04.kolo prezentácia'!$A$3:$F$67,6,0)</f>
        <v>MD</v>
      </c>
      <c r="I17" s="33" t="n">
        <v>0.0200181712962963</v>
      </c>
      <c r="J17" s="33" t="n">
        <f aca="false">I17/$Y$2</f>
        <v>0.00317748750734862</v>
      </c>
      <c r="K17" s="33" t="inlineStr">
        <f aca="false">I17-$Z$2</f>
        <is>
          <t/>
        </is>
      </c>
      <c r="L17" s="31"/>
      <c r="M17" s="7"/>
      <c r="N17" s="7"/>
      <c r="O17" s="7"/>
      <c r="P17" s="7"/>
      <c r="Q17" s="7"/>
      <c r="R17" s="7"/>
      <c r="S17" s="7"/>
      <c r="T17" s="7"/>
      <c r="U17" s="7"/>
      <c r="V17" s="32" t="n">
        <f aca="false">SUM(L17:U17)</f>
        <v>0</v>
      </c>
    </row>
    <row collapsed="false" customFormat="false" customHeight="false" hidden="false" ht="13.3" outlineLevel="0" r="18">
      <c r="A18" s="7" t="n">
        <v>31</v>
      </c>
      <c r="B18" s="28" t="n">
        <v>16</v>
      </c>
      <c r="C18" s="28" t="n">
        <v>1</v>
      </c>
      <c r="D18" s="8" t="str">
        <f aca="false">VLOOKUP(A18,'04.kolo prezentácia'!$A$3:$F$67,2,0)</f>
        <v>Ferdinand</v>
      </c>
      <c r="E18" s="8" t="str">
        <f aca="false">VLOOKUP(A18,'04.kolo prezentácia'!$A$3:$F$67,3,0)</f>
        <v>Husár</v>
      </c>
      <c r="F18" s="8" t="str">
        <f aca="false">VLOOKUP(A18,'04.kolo prezentácia'!$A$3:$F$67,4,0)</f>
        <v>Trenčín</v>
      </c>
      <c r="G18" s="7" t="n">
        <f aca="false">VLOOKUP(A18,'04.kolo prezentácia'!$A$3:$F$67,5,0)</f>
        <v>1944</v>
      </c>
      <c r="H18" s="7" t="str">
        <f aca="false">VLOOKUP(A18,'04.kolo prezentácia'!$A$3:$F$67,6,0)</f>
        <v>ME</v>
      </c>
      <c r="I18" s="33" t="n">
        <v>0.0203041666666667</v>
      </c>
      <c r="J18" s="33" t="n">
        <f aca="false">I18/$Y$2</f>
        <v>0.0032228835978836</v>
      </c>
      <c r="K18" s="33" t="inlineStr">
        <f aca="false">I18-$Z$2</f>
        <is>
          <t/>
        </is>
      </c>
      <c r="L18" s="31"/>
      <c r="M18" s="7"/>
      <c r="N18" s="7"/>
      <c r="O18" s="7"/>
      <c r="P18" s="7"/>
      <c r="Q18" s="7"/>
      <c r="R18" s="7"/>
      <c r="S18" s="7"/>
      <c r="T18" s="7"/>
      <c r="U18" s="7"/>
      <c r="V18" s="32" t="n">
        <f aca="false">SUM(L18:U18)</f>
        <v>0</v>
      </c>
    </row>
    <row collapsed="false" customFormat="false" customHeight="false" hidden="false" ht="13.3" outlineLevel="0" r="19">
      <c r="A19" s="7" t="n">
        <v>28</v>
      </c>
      <c r="B19" s="28" t="n">
        <v>17</v>
      </c>
      <c r="C19" s="28" t="n">
        <v>6</v>
      </c>
      <c r="D19" s="8" t="str">
        <f aca="false">VLOOKUP(A19,'04.kolo prezentácia'!$A$3:$F$67,2,0)</f>
        <v>Michal</v>
      </c>
      <c r="E19" s="8" t="str">
        <f aca="false">VLOOKUP(A19,'04.kolo prezentácia'!$A$3:$F$67,3,0)</f>
        <v>Števica</v>
      </c>
      <c r="F19" s="8" t="str">
        <f aca="false">VLOOKUP(A19,'04.kolo prezentácia'!$A$3:$F$67,4,0)</f>
        <v>KRB Partizánske</v>
      </c>
      <c r="G19" s="7" t="n">
        <f aca="false">VLOOKUP(A19,'04.kolo prezentácia'!$A$3:$F$67,5,0)</f>
        <v>1997</v>
      </c>
      <c r="H19" s="7" t="str">
        <f aca="false">VLOOKUP(A19,'04.kolo prezentácia'!$A$3:$F$67,6,0)</f>
        <v>MA</v>
      </c>
      <c r="I19" s="33" t="n">
        <v>0.0203231481481481</v>
      </c>
      <c r="J19" s="33" t="n">
        <f aca="false">I19/$Y$2</f>
        <v>0.00322589653145209</v>
      </c>
      <c r="K19" s="33" t="inlineStr">
        <f aca="false">I19-$Z$2</f>
        <is>
          <t/>
        </is>
      </c>
      <c r="L19" s="31"/>
      <c r="M19" s="7"/>
      <c r="N19" s="7"/>
      <c r="O19" s="7"/>
      <c r="P19" s="7"/>
      <c r="Q19" s="7"/>
      <c r="R19" s="7"/>
      <c r="S19" s="7"/>
      <c r="T19" s="7"/>
      <c r="U19" s="7"/>
      <c r="V19" s="32" t="n">
        <f aca="false">SUM(L19:U19)</f>
        <v>0</v>
      </c>
    </row>
    <row collapsed="false" customFormat="false" customHeight="false" hidden="false" ht="13.3" outlineLevel="0" r="20">
      <c r="A20" s="7" t="n">
        <v>37</v>
      </c>
      <c r="B20" s="28" t="n">
        <v>18</v>
      </c>
      <c r="C20" s="28" t="n">
        <v>2</v>
      </c>
      <c r="D20" s="8" t="str">
        <f aca="false">VLOOKUP(A20,'04.kolo prezentácia'!$A$3:$F$67,2,0)</f>
        <v>Michal</v>
      </c>
      <c r="E20" s="8" t="str">
        <f aca="false">VLOOKUP(A20,'04.kolo prezentácia'!$A$3:$F$67,3,0)</f>
        <v>Korec</v>
      </c>
      <c r="F20" s="8" t="str">
        <f aca="false">VLOOKUP(A20,'04.kolo prezentácia'!$A$3:$F$67,4,0)</f>
        <v>Bánovce nad Bebravou</v>
      </c>
      <c r="G20" s="7" t="n">
        <f aca="false">VLOOKUP(A20,'04.kolo prezentácia'!$A$3:$F$67,5,0)</f>
        <v>1983</v>
      </c>
      <c r="H20" s="7" t="str">
        <f aca="false">VLOOKUP(A20,'04.kolo prezentácia'!$A$3:$F$67,6,0)</f>
        <v>MB</v>
      </c>
      <c r="I20" s="33" t="n">
        <v>0.0205043981481481</v>
      </c>
      <c r="J20" s="33" t="n">
        <f aca="false">I20/$Y$2</f>
        <v>0.00325466637272193</v>
      </c>
      <c r="K20" s="33" t="inlineStr">
        <f aca="false">I20-$Z$2</f>
        <is>
          <t/>
        </is>
      </c>
      <c r="L20" s="31"/>
      <c r="M20" s="7"/>
      <c r="N20" s="7"/>
      <c r="O20" s="7"/>
      <c r="P20" s="7"/>
      <c r="Q20" s="7"/>
      <c r="R20" s="7"/>
      <c r="S20" s="7"/>
      <c r="T20" s="7"/>
      <c r="U20" s="7"/>
      <c r="V20" s="32" t="n">
        <f aca="false">SUM(L20:U20)</f>
        <v>0</v>
      </c>
    </row>
    <row collapsed="false" customFormat="false" customHeight="false" hidden="false" ht="13.3" outlineLevel="0" r="21">
      <c r="A21" s="7" t="n">
        <v>1</v>
      </c>
      <c r="B21" s="28" t="n">
        <v>19</v>
      </c>
      <c r="C21" s="28" t="n">
        <v>2</v>
      </c>
      <c r="D21" s="8" t="str">
        <f aca="false">VLOOKUP(A21,'04.kolo prezentácia'!$A$3:$F$67,2,0)</f>
        <v>Mária</v>
      </c>
      <c r="E21" s="8" t="str">
        <f aca="false">VLOOKUP(A21,'04.kolo prezentácia'!$A$3:$F$67,3,0)</f>
        <v>Vaclaviaková</v>
      </c>
      <c r="F21" s="8" t="str">
        <f aca="false">VLOOKUP(A21,'04.kolo prezentácia'!$A$3:$F$67,4,0)</f>
        <v>Prievidza</v>
      </c>
      <c r="G21" s="7" t="n">
        <f aca="false">VLOOKUP(A21,'04.kolo prezentácia'!$A$3:$F$67,5,0)</f>
        <v>1985</v>
      </c>
      <c r="H21" s="7" t="str">
        <f aca="false">VLOOKUP(A21,'04.kolo prezentácia'!$A$3:$F$67,6,0)</f>
        <v>ŽA</v>
      </c>
      <c r="I21" s="33" t="n">
        <v>0.0205232638888889</v>
      </c>
      <c r="J21" s="33" t="n">
        <f aca="false">I21/$Y$2</f>
        <v>0.00325766093474427</v>
      </c>
      <c r="K21" s="33" t="inlineStr">
        <f aca="false">I21-$Z$2</f>
        <is>
          <t/>
        </is>
      </c>
      <c r="L21" s="31"/>
      <c r="M21" s="7"/>
      <c r="N21" s="7"/>
      <c r="O21" s="7"/>
      <c r="P21" s="7"/>
      <c r="Q21" s="7"/>
      <c r="R21" s="7"/>
      <c r="S21" s="7"/>
      <c r="T21" s="7"/>
      <c r="U21" s="7"/>
      <c r="V21" s="32" t="n">
        <f aca="false">SUM(L21:U21)</f>
        <v>0</v>
      </c>
    </row>
    <row collapsed="false" customFormat="false" customHeight="false" hidden="false" ht="13.3" outlineLevel="0" r="22">
      <c r="A22" s="7" t="n">
        <v>29</v>
      </c>
      <c r="B22" s="28" t="n">
        <v>20</v>
      </c>
      <c r="C22" s="28" t="n">
        <v>7</v>
      </c>
      <c r="D22" s="8" t="str">
        <f aca="false">VLOOKUP(A22,'04.kolo prezentácia'!$A$3:$F$67,2,0)</f>
        <v>Tomáš</v>
      </c>
      <c r="E22" s="8" t="str">
        <f aca="false">VLOOKUP(A22,'04.kolo prezentácia'!$A$3:$F$67,3,0)</f>
        <v>Javorský</v>
      </c>
      <c r="F22" s="8" t="str">
        <f aca="false">VLOOKUP(A22,'04.kolo prezentácia'!$A$3:$F$67,4,0)</f>
        <v>Podlužany</v>
      </c>
      <c r="G22" s="7" t="n">
        <f aca="false">VLOOKUP(A22,'04.kolo prezentácia'!$A$3:$F$67,5,0)</f>
        <v>1984</v>
      </c>
      <c r="H22" s="7" t="str">
        <f aca="false">VLOOKUP(A22,'04.kolo prezentácia'!$A$3:$F$67,6,0)</f>
        <v>MA</v>
      </c>
      <c r="I22" s="33" t="n">
        <v>0.0207079861111111</v>
      </c>
      <c r="J22" s="33" t="n">
        <f aca="false">I22/$Y$2</f>
        <v>0.00328698192239859</v>
      </c>
      <c r="K22" s="33" t="inlineStr">
        <f aca="false">I22-$Z$2</f>
        <is>
          <t/>
        </is>
      </c>
      <c r="L22" s="31"/>
      <c r="M22" s="7"/>
      <c r="N22" s="7"/>
      <c r="O22" s="7"/>
      <c r="P22" s="7"/>
      <c r="Q22" s="7"/>
      <c r="R22" s="7"/>
      <c r="S22" s="7"/>
      <c r="T22" s="7"/>
      <c r="U22" s="7"/>
      <c r="V22" s="32" t="n">
        <f aca="false">SUM(L22:U22)</f>
        <v>0</v>
      </c>
    </row>
    <row collapsed="false" customFormat="false" customHeight="false" hidden="false" ht="13.3" outlineLevel="0" r="23">
      <c r="A23" s="7" t="n">
        <v>26</v>
      </c>
      <c r="B23" s="28" t="n">
        <v>21</v>
      </c>
      <c r="C23" s="28" t="n">
        <v>3</v>
      </c>
      <c r="D23" s="8" t="str">
        <f aca="false">VLOOKUP(A23,'04.kolo prezentácia'!$A$3:$F$67,2,0)</f>
        <v>Drahomír</v>
      </c>
      <c r="E23" s="8" t="str">
        <f aca="false">VLOOKUP(A23,'04.kolo prezentácia'!$A$3:$F$67,3,0)</f>
        <v>Dubnička</v>
      </c>
      <c r="F23" s="8" t="str">
        <f aca="false">VLOOKUP(A23,'04.kolo prezentácia'!$A$3:$F$67,4,0)</f>
        <v>Bánovce nad Bebravou</v>
      </c>
      <c r="G23" s="7" t="n">
        <f aca="false">VLOOKUP(A23,'04.kolo prezentácia'!$A$3:$F$67,5,0)</f>
        <v>1958</v>
      </c>
      <c r="H23" s="7" t="str">
        <f aca="false">VLOOKUP(A23,'04.kolo prezentácia'!$A$3:$F$67,6,0)</f>
        <v>MD</v>
      </c>
      <c r="I23" s="33" t="n">
        <v>0.0211209490740741</v>
      </c>
      <c r="J23" s="33" t="n">
        <f aca="false">I23/$Y$2</f>
        <v>0.00335253159905938</v>
      </c>
      <c r="K23" s="33" t="inlineStr">
        <f aca="false">I23-$Z$2</f>
        <is>
          <t/>
        </is>
      </c>
      <c r="L23" s="31"/>
      <c r="M23" s="7"/>
      <c r="N23" s="7"/>
      <c r="O23" s="7"/>
      <c r="P23" s="7"/>
      <c r="Q23" s="7"/>
      <c r="R23" s="7"/>
      <c r="S23" s="7"/>
      <c r="T23" s="7"/>
      <c r="U23" s="7"/>
      <c r="V23" s="32" t="n">
        <f aca="false">SUM(L23:U23)</f>
        <v>0</v>
      </c>
    </row>
    <row collapsed="false" customFormat="false" customHeight="false" hidden="false" ht="13.3" outlineLevel="0" r="24">
      <c r="A24" s="7" t="n">
        <v>35</v>
      </c>
      <c r="B24" s="28" t="n">
        <v>22</v>
      </c>
      <c r="C24" s="28" t="n">
        <v>7</v>
      </c>
      <c r="D24" s="8" t="str">
        <f aca="false">VLOOKUP(A24,'04.kolo prezentácia'!$A$3:$F$67,2,0)</f>
        <v>Peter</v>
      </c>
      <c r="E24" s="8" t="str">
        <f aca="false">VLOOKUP(A24,'04.kolo prezentácia'!$A$3:$F$67,3,0)</f>
        <v>Minarovič</v>
      </c>
      <c r="F24" s="8" t="str">
        <f aca="false">VLOOKUP(A24,'04.kolo prezentácia'!$A$3:$F$67,4,0)</f>
        <v>Bánovce nad Bebravou</v>
      </c>
      <c r="G24" s="7" t="n">
        <f aca="false">VLOOKUP(A24,'04.kolo prezentácia'!$A$3:$F$67,5,0)</f>
        <v>1969</v>
      </c>
      <c r="H24" s="7" t="str">
        <f aca="false">VLOOKUP(A24,'04.kolo prezentácia'!$A$3:$F$67,6,0)</f>
        <v>MC</v>
      </c>
      <c r="I24" s="33" t="n">
        <v>0.0224202546296296</v>
      </c>
      <c r="J24" s="33" t="n">
        <f aca="false">I24/$Y$2</f>
        <v>0.00355877057613169</v>
      </c>
      <c r="K24" s="33" t="inlineStr">
        <f aca="false">I24-$Z$2</f>
        <is>
          <t/>
        </is>
      </c>
      <c r="L24" s="31"/>
      <c r="M24" s="29"/>
      <c r="N24" s="29"/>
      <c r="O24" s="29"/>
      <c r="P24" s="29"/>
      <c r="Q24" s="29"/>
      <c r="R24" s="29"/>
      <c r="S24" s="29"/>
      <c r="T24" s="29"/>
      <c r="U24" s="29"/>
      <c r="V24" s="32" t="n">
        <f aca="false">SUM(L24:U24)</f>
        <v>0</v>
      </c>
    </row>
    <row collapsed="false" customFormat="false" customHeight="false" hidden="false" ht="13.3" outlineLevel="0" r="25">
      <c r="A25" s="7" t="n">
        <v>11</v>
      </c>
      <c r="B25" s="28" t="n">
        <v>23</v>
      </c>
      <c r="C25" s="28" t="n">
        <v>8</v>
      </c>
      <c r="D25" s="8" t="str">
        <f aca="false">VLOOKUP(A25,'04.kolo prezentácia'!$A$3:$F$67,2,0)</f>
        <v>Marián</v>
      </c>
      <c r="E25" s="8" t="str">
        <f aca="false">VLOOKUP(A25,'04.kolo prezentácia'!$A$3:$F$67,3,0)</f>
        <v>Adamkovič</v>
      </c>
      <c r="F25" s="8" t="str">
        <f aca="false">VLOOKUP(A25,'04.kolo prezentácia'!$A$3:$F$67,4,0)</f>
        <v>Bánovce nad Bebravou</v>
      </c>
      <c r="G25" s="7" t="n">
        <f aca="false">VLOOKUP(A25,'04.kolo prezentácia'!$A$3:$F$67,5,0)</f>
        <v>1964</v>
      </c>
      <c r="H25" s="7" t="str">
        <f aca="false">VLOOKUP(A25,'04.kolo prezentácia'!$A$3:$F$67,6,0)</f>
        <v>MC</v>
      </c>
      <c r="I25" s="33" t="n">
        <v>0.0225130787037037</v>
      </c>
      <c r="J25" s="33" t="n">
        <f aca="false">I25/$Y$2</f>
        <v>0.00357350455614344</v>
      </c>
      <c r="K25" s="33" t="inlineStr">
        <f aca="false">I25-$Z$2</f>
        <is>
          <t/>
        </is>
      </c>
      <c r="L25" s="31"/>
      <c r="M25" s="7"/>
      <c r="N25" s="7"/>
      <c r="O25" s="7"/>
      <c r="P25" s="7"/>
      <c r="Q25" s="7"/>
      <c r="R25" s="7"/>
      <c r="S25" s="7"/>
      <c r="T25" s="7"/>
      <c r="U25" s="7"/>
      <c r="V25" s="32" t="n">
        <f aca="false">SUM(L25:U25)</f>
        <v>0</v>
      </c>
    </row>
    <row collapsed="false" customFormat="false" customHeight="false" hidden="false" ht="13.3" outlineLevel="0" r="26">
      <c r="A26" s="7" t="n">
        <v>36</v>
      </c>
      <c r="B26" s="28" t="n">
        <v>24</v>
      </c>
      <c r="C26" s="28" t="n">
        <v>3</v>
      </c>
      <c r="D26" s="8" t="str">
        <f aca="false">VLOOKUP(A26,'04.kolo prezentácia'!$A$3:$F$67,2,0)</f>
        <v>Pavol</v>
      </c>
      <c r="E26" s="8" t="str">
        <f aca="false">VLOOKUP(A26,'04.kolo prezentácia'!$A$3:$F$67,3,0)</f>
        <v>Struhár</v>
      </c>
      <c r="F26" s="8" t="str">
        <f aca="false">VLOOKUP(A26,'04.kolo prezentácia'!$A$3:$F$67,4,0)</f>
        <v>Bánovce nad Bebravou</v>
      </c>
      <c r="G26" s="7" t="n">
        <f aca="false">VLOOKUP(A26,'04.kolo prezentácia'!$A$3:$F$67,5,0)</f>
        <v>1983</v>
      </c>
      <c r="H26" s="7" t="str">
        <f aca="false">VLOOKUP(A26,'04.kolo prezentácia'!$A$3:$F$67,6,0)</f>
        <v>MB</v>
      </c>
      <c r="I26" s="33" t="n">
        <v>0.0225475694444444</v>
      </c>
      <c r="J26" s="33" t="n">
        <f aca="false">I26/$Y$2</f>
        <v>0.00357897927689594</v>
      </c>
      <c r="K26" s="33" t="inlineStr">
        <f aca="false">I26-$Z$2</f>
        <is>
          <t/>
        </is>
      </c>
      <c r="L26" s="31"/>
      <c r="M26" s="7"/>
      <c r="N26" s="7"/>
      <c r="O26" s="7"/>
      <c r="P26" s="7"/>
      <c r="Q26" s="7"/>
      <c r="R26" s="7"/>
      <c r="S26" s="7"/>
      <c r="T26" s="7"/>
      <c r="U26" s="7"/>
      <c r="V26" s="32" t="n">
        <f aca="false">SUM(L26:U26)</f>
        <v>0</v>
      </c>
    </row>
    <row collapsed="false" customFormat="false" customHeight="false" hidden="false" ht="13.3" outlineLevel="0" r="27">
      <c r="A27" s="7" t="n">
        <v>10</v>
      </c>
      <c r="B27" s="28" t="n">
        <v>25</v>
      </c>
      <c r="C27" s="28" t="n">
        <v>9</v>
      </c>
      <c r="D27" s="8" t="str">
        <f aca="false">VLOOKUP(A27,'04.kolo prezentácia'!$A$3:$F$67,2,0)</f>
        <v>Norbert</v>
      </c>
      <c r="E27" s="8" t="str">
        <f aca="false">VLOOKUP(A27,'04.kolo prezentácia'!$A$3:$F$67,3,0)</f>
        <v>Schmikal</v>
      </c>
      <c r="F27" s="8" t="str">
        <f aca="false">VLOOKUP(A27,'04.kolo prezentácia'!$A$3:$F$67,4,0)</f>
        <v>Podlužany</v>
      </c>
      <c r="G27" s="7" t="n">
        <f aca="false">VLOOKUP(A27,'04.kolo prezentácia'!$A$3:$F$67,5,0)</f>
        <v>1970</v>
      </c>
      <c r="H27" s="7" t="str">
        <f aca="false">VLOOKUP(A27,'04.kolo prezentácia'!$A$3:$F$67,6,0)</f>
        <v>MC</v>
      </c>
      <c r="I27" s="33" t="n">
        <v>0.022706712962963</v>
      </c>
      <c r="J27" s="33" t="n">
        <f aca="false">I27/$Y$2</f>
        <v>0.00360424015285126</v>
      </c>
      <c r="K27" s="33" t="inlineStr">
        <f aca="false">I27-$Z$2</f>
        <is>
          <t/>
        </is>
      </c>
      <c r="L27" s="31"/>
      <c r="M27" s="7"/>
      <c r="N27" s="7"/>
      <c r="O27" s="7"/>
      <c r="P27" s="7"/>
      <c r="Q27" s="7"/>
      <c r="R27" s="7"/>
      <c r="S27" s="7"/>
      <c r="T27" s="7"/>
      <c r="U27" s="7"/>
      <c r="V27" s="32" t="n">
        <f aca="false">SUM(L27:U27)</f>
        <v>0</v>
      </c>
    </row>
    <row collapsed="false" customFormat="false" customHeight="false" hidden="false" ht="13.3" outlineLevel="0" r="28">
      <c r="A28" s="7" t="n">
        <v>9</v>
      </c>
      <c r="B28" s="28" t="n">
        <v>26</v>
      </c>
      <c r="C28" s="28" t="n">
        <v>2</v>
      </c>
      <c r="D28" s="8" t="str">
        <f aca="false">VLOOKUP(A28,'04.kolo prezentácia'!$A$3:$F$67,2,0)</f>
        <v>Dušan</v>
      </c>
      <c r="E28" s="8" t="str">
        <f aca="false">VLOOKUP(A28,'04.kolo prezentácia'!$A$3:$F$67,3,0)</f>
        <v>Kašička</v>
      </c>
      <c r="F28" s="8" t="str">
        <f aca="false">VLOOKUP(A28,'04.kolo prezentácia'!$A$3:$F$67,4,0)</f>
        <v>Čierna Lehota</v>
      </c>
      <c r="G28" s="7" t="n">
        <f aca="false">VLOOKUP(A28,'04.kolo prezentácia'!$A$3:$F$67,5,0)</f>
        <v>1942</v>
      </c>
      <c r="H28" s="7" t="str">
        <f aca="false">VLOOKUP(A28,'04.kolo prezentácia'!$A$3:$F$67,6,0)</f>
        <v>ME</v>
      </c>
      <c r="I28" s="33" t="n">
        <v>0.0230707175925926</v>
      </c>
      <c r="J28" s="33" t="n">
        <f aca="false">I28/$Y$2</f>
        <v>0.00366201866549089</v>
      </c>
      <c r="K28" s="33" t="inlineStr">
        <f aca="false">I28-$Z$2</f>
        <is>
          <t/>
        </is>
      </c>
      <c r="L28" s="31"/>
      <c r="M28" s="7"/>
      <c r="N28" s="7"/>
      <c r="O28" s="7"/>
      <c r="P28" s="7"/>
      <c r="Q28" s="7"/>
      <c r="R28" s="7"/>
      <c r="S28" s="7"/>
      <c r="T28" s="7"/>
      <c r="U28" s="7"/>
      <c r="V28" s="32" t="n">
        <f aca="false">SUM(L28:U28)</f>
        <v>0</v>
      </c>
    </row>
    <row collapsed="false" customFormat="false" customHeight="false" hidden="false" ht="13.3" outlineLevel="0" r="29">
      <c r="A29" s="7" t="n">
        <v>30</v>
      </c>
      <c r="B29" s="28" t="n">
        <v>27</v>
      </c>
      <c r="C29" s="28" t="n">
        <v>10</v>
      </c>
      <c r="D29" s="8" t="str">
        <f aca="false">VLOOKUP(A29,'04.kolo prezentácia'!$A$3:$F$67,2,0)</f>
        <v>Marek</v>
      </c>
      <c r="E29" s="8" t="str">
        <f aca="false">VLOOKUP(A29,'04.kolo prezentácia'!$A$3:$F$67,3,0)</f>
        <v>Žatko</v>
      </c>
      <c r="F29" s="8" t="str">
        <f aca="false">VLOOKUP(A29,'04.kolo prezentácia'!$A$3:$F$67,4,0)</f>
        <v>Ostratice</v>
      </c>
      <c r="G29" s="7" t="n">
        <f aca="false">VLOOKUP(A29,'04.kolo prezentácia'!$A$3:$F$67,5,0)</f>
        <v>1972</v>
      </c>
      <c r="H29" s="7" t="str">
        <f aca="false">VLOOKUP(A29,'04.kolo prezentácia'!$A$3:$F$67,6,0)</f>
        <v>MC</v>
      </c>
      <c r="I29" s="33" t="n">
        <v>0.0232890046296296</v>
      </c>
      <c r="J29" s="33" t="n">
        <f aca="false">I29/$Y$2</f>
        <v>0.00369666740152851</v>
      </c>
      <c r="K29" s="33" t="inlineStr">
        <f aca="false">I29-$Z$2</f>
        <is>
          <t/>
        </is>
      </c>
      <c r="L29" s="31"/>
      <c r="M29" s="7"/>
      <c r="N29" s="7"/>
      <c r="O29" s="7"/>
      <c r="P29" s="7"/>
      <c r="Q29" s="7"/>
      <c r="R29" s="7"/>
      <c r="S29" s="7"/>
      <c r="T29" s="7"/>
      <c r="U29" s="7"/>
      <c r="V29" s="32" t="n">
        <f aca="false">SUM(L29:U29)</f>
        <v>0</v>
      </c>
    </row>
    <row collapsed="false" customFormat="false" customHeight="false" hidden="false" ht="13.3" outlineLevel="0" r="30">
      <c r="A30" s="7" t="n">
        <v>20</v>
      </c>
      <c r="B30" s="28" t="n">
        <v>28</v>
      </c>
      <c r="C30" s="28" t="s">
        <v>166</v>
      </c>
      <c r="D30" s="8" t="str">
        <f aca="false">VLOOKUP(A30,'04.kolo prezentácia'!$A$3:$F$67,2,0)</f>
        <v>Miroslav</v>
      </c>
      <c r="E30" s="8" t="str">
        <f aca="false">VLOOKUP(A30,'04.kolo prezentácia'!$A$3:$F$67,3,0)</f>
        <v>Podlucký</v>
      </c>
      <c r="F30" s="8" t="str">
        <f aca="false">VLOOKUP(A30,'04.kolo prezentácia'!$A$3:$F$67,4,0)</f>
        <v>via LS</v>
      </c>
      <c r="G30" s="7" t="n">
        <f aca="false">VLOOKUP(A30,'04.kolo prezentácia'!$A$3:$F$67,5,0)</f>
        <v>1999</v>
      </c>
      <c r="H30" s="7" t="str">
        <f aca="false">VLOOKUP(A30,'04.kolo prezentácia'!$A$3:$F$67,6,0)</f>
        <v>HOBBY</v>
      </c>
      <c r="I30" s="33" t="n">
        <v>0.0240380787037037</v>
      </c>
      <c r="J30" s="33" t="n">
        <f aca="false">I30/$Y$2</f>
        <v>0.00381556804820694</v>
      </c>
      <c r="K30" s="33" t="inlineStr">
        <f aca="false">I30-$Z$2</f>
        <is>
          <t/>
        </is>
      </c>
      <c r="L30" s="31"/>
      <c r="M30" s="7"/>
      <c r="N30" s="7"/>
      <c r="O30" s="7"/>
      <c r="P30" s="7"/>
      <c r="Q30" s="7"/>
      <c r="R30" s="7"/>
      <c r="S30" s="7"/>
      <c r="T30" s="7"/>
      <c r="U30" s="7"/>
      <c r="V30" s="32" t="n">
        <f aca="false">SUM(L30:U30)</f>
        <v>0</v>
      </c>
    </row>
    <row collapsed="false" customFormat="false" customHeight="false" hidden="false" ht="13.3" outlineLevel="0" r="31">
      <c r="A31" s="7" t="n">
        <v>12</v>
      </c>
      <c r="B31" s="28" t="n">
        <v>29</v>
      </c>
      <c r="C31" s="28" t="n">
        <v>11</v>
      </c>
      <c r="D31" s="8" t="str">
        <f aca="false">VLOOKUP(A31,'04.kolo prezentácia'!$A$3:$F$67,2,0)</f>
        <v>Miroslav</v>
      </c>
      <c r="E31" s="8" t="str">
        <f aca="false">VLOOKUP(A31,'04.kolo prezentácia'!$A$3:$F$67,3,0)</f>
        <v>Bitarovský</v>
      </c>
      <c r="F31" s="8" t="str">
        <f aca="false">VLOOKUP(A31,'04.kolo prezentácia'!$A$3:$F$67,4,0)</f>
        <v>ATLANTICA SportAction BN</v>
      </c>
      <c r="G31" s="7" t="n">
        <f aca="false">VLOOKUP(A31,'04.kolo prezentácia'!$A$3:$F$67,5,0)</f>
        <v>1970</v>
      </c>
      <c r="H31" s="7" t="str">
        <f aca="false">VLOOKUP(A31,'04.kolo prezentácia'!$A$3:$F$67,6,0)</f>
        <v>MC</v>
      </c>
      <c r="I31" s="33" t="n">
        <v>0.0241385416666667</v>
      </c>
      <c r="J31" s="33" t="n">
        <f aca="false">I31/$Y$2</f>
        <v>0.00383151455026455</v>
      </c>
      <c r="K31" s="33" t="inlineStr">
        <f aca="false">I31-$Z$2</f>
        <is>
          <t/>
        </is>
      </c>
      <c r="L31" s="31"/>
      <c r="M31" s="7"/>
      <c r="N31" s="7"/>
      <c r="O31" s="7"/>
      <c r="P31" s="7"/>
      <c r="Q31" s="7"/>
      <c r="R31" s="7"/>
      <c r="S31" s="7"/>
      <c r="T31" s="7"/>
      <c r="U31" s="7"/>
      <c r="V31" s="32" t="n">
        <f aca="false">SUM(L31:U31)</f>
        <v>0</v>
      </c>
    </row>
    <row collapsed="false" customFormat="false" customHeight="false" hidden="false" ht="13.3" outlineLevel="0" r="32">
      <c r="A32" s="7" t="n">
        <v>5</v>
      </c>
      <c r="B32" s="28" t="n">
        <v>30</v>
      </c>
      <c r="C32" s="28" t="n">
        <v>3</v>
      </c>
      <c r="D32" s="8" t="str">
        <f aca="false">VLOOKUP(A32,'04.kolo prezentácia'!$A$3:$F$67,2,0)</f>
        <v>Barbora</v>
      </c>
      <c r="E32" s="8" t="str">
        <f aca="false">VLOOKUP(A32,'04.kolo prezentácia'!$A$3:$F$67,3,0)</f>
        <v>Kluvánková</v>
      </c>
      <c r="F32" s="8" t="str">
        <f aca="false">VLOOKUP(A32,'04.kolo prezentácia'!$A$3:$F$67,4,0)</f>
        <v>Brezolupy</v>
      </c>
      <c r="G32" s="7" t="n">
        <f aca="false">VLOOKUP(A32,'04.kolo prezentácia'!$A$3:$F$67,5,0)</f>
        <v>1994</v>
      </c>
      <c r="H32" s="7" t="str">
        <f aca="false">VLOOKUP(A32,'04.kolo prezentácia'!$A$3:$F$67,6,0)</f>
        <v>ŽA</v>
      </c>
      <c r="I32" s="33" t="n">
        <v>0.0243811342592593</v>
      </c>
      <c r="J32" s="33" t="n">
        <f aca="false">I32/$Y$2</f>
        <v>0.00387002131099353</v>
      </c>
      <c r="K32" s="33" t="inlineStr">
        <f aca="false">I32-$Z$2</f>
        <is>
          <t/>
        </is>
      </c>
      <c r="L32" s="31"/>
      <c r="M32" s="7"/>
      <c r="N32" s="7"/>
      <c r="O32" s="7"/>
      <c r="P32" s="7"/>
      <c r="Q32" s="7"/>
      <c r="R32" s="7"/>
      <c r="S32" s="7"/>
      <c r="T32" s="7"/>
      <c r="U32" s="7"/>
      <c r="V32" s="32" t="n">
        <f aca="false">SUM(L32:U32)</f>
        <v>0</v>
      </c>
    </row>
    <row collapsed="false" customFormat="false" customHeight="false" hidden="false" ht="13.3" outlineLevel="0" r="33">
      <c r="A33" s="7" t="n">
        <v>3</v>
      </c>
      <c r="B33" s="28" t="n">
        <v>31</v>
      </c>
      <c r="C33" s="28" t="n">
        <v>4</v>
      </c>
      <c r="D33" s="8" t="str">
        <f aca="false">VLOOKUP(A33,'04.kolo prezentácia'!$A$3:$F$67,2,0)</f>
        <v>Nina</v>
      </c>
      <c r="E33" s="8" t="str">
        <f aca="false">VLOOKUP(A33,'04.kolo prezentácia'!$A$3:$F$67,3,0)</f>
        <v>Vavrová</v>
      </c>
      <c r="F33" s="8" t="str">
        <f aca="false">VLOOKUP(A33,'04.kolo prezentácia'!$A$3:$F$67,4,0)</f>
        <v>Bánovce nad Bebravou</v>
      </c>
      <c r="G33" s="7" t="n">
        <f aca="false">VLOOKUP(A33,'04.kolo prezentácia'!$A$3:$F$67,5,0)</f>
        <v>1989</v>
      </c>
      <c r="H33" s="7" t="str">
        <f aca="false">VLOOKUP(A33,'04.kolo prezentácia'!$A$3:$F$67,6,0)</f>
        <v>ŽA</v>
      </c>
      <c r="I33" s="33" t="n">
        <v>0.0244546296296296</v>
      </c>
      <c r="J33" s="33" t="n">
        <f aca="false">I33/$Y$2</f>
        <v>0.00388168724279835</v>
      </c>
      <c r="K33" s="33" t="inlineStr">
        <f aca="false">I33-$Z$2</f>
        <is>
          <t/>
        </is>
      </c>
      <c r="L33" s="31"/>
      <c r="M33" s="7"/>
      <c r="N33" s="7"/>
      <c r="O33" s="7"/>
      <c r="P33" s="7"/>
      <c r="Q33" s="7"/>
      <c r="R33" s="7"/>
      <c r="S33" s="7"/>
      <c r="T33" s="7"/>
      <c r="U33" s="7"/>
      <c r="V33" s="32" t="n">
        <f aca="false">SUM(L33:U33)</f>
        <v>0</v>
      </c>
    </row>
    <row collapsed="false" customFormat="false" customHeight="false" hidden="false" ht="13.3" outlineLevel="0" r="34">
      <c r="A34" s="7" t="n">
        <v>16</v>
      </c>
      <c r="B34" s="28" t="n">
        <v>32</v>
      </c>
      <c r="C34" s="28" t="n">
        <v>4</v>
      </c>
      <c r="D34" s="8" t="str">
        <f aca="false">VLOOKUP(A34,'04.kolo prezentácia'!$A$3:$F$67,2,0)</f>
        <v>Jozef</v>
      </c>
      <c r="E34" s="8" t="str">
        <f aca="false">VLOOKUP(A34,'04.kolo prezentácia'!$A$3:$F$67,3,0)</f>
        <v>Bauer</v>
      </c>
      <c r="F34" s="8" t="str">
        <f aca="false">VLOOKUP(A34,'04.kolo prezentácia'!$A$3:$F$67,4,0)</f>
        <v>Ostratice</v>
      </c>
      <c r="G34" s="7" t="n">
        <f aca="false">VLOOKUP(A34,'04.kolo prezentácia'!$A$3:$F$67,5,0)</f>
        <v>1983</v>
      </c>
      <c r="H34" s="7" t="str">
        <f aca="false">VLOOKUP(A34,'04.kolo prezentácia'!$A$3:$F$67,6,0)</f>
        <v>MB</v>
      </c>
      <c r="I34" s="33" t="n">
        <v>0.0246025462962963</v>
      </c>
      <c r="J34" s="33" t="n">
        <f aca="false">I34/$Y$2</f>
        <v>0.00390516607877719</v>
      </c>
      <c r="K34" s="33" t="inlineStr">
        <f aca="false">I34-$Z$2</f>
        <is>
          <t/>
        </is>
      </c>
      <c r="L34" s="31"/>
      <c r="M34" s="7"/>
      <c r="N34" s="7"/>
      <c r="O34" s="7"/>
      <c r="P34" s="7"/>
      <c r="Q34" s="7"/>
      <c r="R34" s="7"/>
      <c r="S34" s="7"/>
      <c r="T34" s="7"/>
      <c r="U34" s="7"/>
      <c r="V34" s="32"/>
    </row>
    <row collapsed="false" customFormat="false" customHeight="false" hidden="false" ht="13.3" outlineLevel="0" r="35">
      <c r="A35" s="7" t="n">
        <v>13</v>
      </c>
      <c r="B35" s="28" t="n">
        <v>33</v>
      </c>
      <c r="C35" s="28" t="n">
        <v>12</v>
      </c>
      <c r="D35" s="8" t="str">
        <f aca="false">VLOOKUP(A35,'04.kolo prezentácia'!$A$3:$F$67,2,0)</f>
        <v>Juraj</v>
      </c>
      <c r="E35" s="8" t="str">
        <f aca="false">VLOOKUP(A35,'04.kolo prezentácia'!$A$3:$F$67,3,0)</f>
        <v>Bitarovský</v>
      </c>
      <c r="F35" s="8" t="str">
        <f aca="false">VLOOKUP(A35,'04.kolo prezentácia'!$A$3:$F$67,4,0)</f>
        <v>ATLANTICA SportAction BN</v>
      </c>
      <c r="G35" s="7" t="n">
        <f aca="false">VLOOKUP(A35,'04.kolo prezentácia'!$A$3:$F$67,5,0)</f>
        <v>1973</v>
      </c>
      <c r="H35" s="7" t="str">
        <f aca="false">VLOOKUP(A35,'04.kolo prezentácia'!$A$3:$F$67,6,0)</f>
        <v>MC</v>
      </c>
      <c r="I35" s="33" t="n">
        <v>0.0247373842592593</v>
      </c>
      <c r="J35" s="33" t="n">
        <f aca="false">I35/$Y$2</f>
        <v>0.00392656893004115</v>
      </c>
      <c r="K35" s="33" t="inlineStr">
        <f aca="false">I35-$Z$2</f>
        <is>
          <t/>
        </is>
      </c>
      <c r="L35" s="31"/>
      <c r="M35" s="7"/>
      <c r="N35" s="7"/>
      <c r="O35" s="7"/>
      <c r="P35" s="7"/>
      <c r="Q35" s="7"/>
      <c r="R35" s="7"/>
      <c r="S35" s="7"/>
      <c r="T35" s="7"/>
      <c r="U35" s="7"/>
      <c r="V35" s="32" t="n">
        <f aca="false">SUM(L35:U35)</f>
        <v>0</v>
      </c>
    </row>
    <row collapsed="false" customFormat="false" customHeight="false" hidden="false" ht="13.3" outlineLevel="0" r="36">
      <c r="A36" s="7" t="n">
        <v>32</v>
      </c>
      <c r="B36" s="28" t="n">
        <v>34</v>
      </c>
      <c r="C36" s="28" t="n">
        <v>3</v>
      </c>
      <c r="D36" s="8" t="str">
        <f aca="false">VLOOKUP(A36,'04.kolo prezentácia'!$A$3:$F$67,2,0)</f>
        <v>Marián</v>
      </c>
      <c r="E36" s="8" t="str">
        <f aca="false">VLOOKUP(A36,'04.kolo prezentácia'!$A$3:$F$67,3,0)</f>
        <v>Giertl</v>
      </c>
      <c r="F36" s="8" t="str">
        <f aca="false">VLOOKUP(A36,'04.kolo prezentácia'!$A$3:$F$67,4,0)</f>
        <v>Bánovce nad Bebravou</v>
      </c>
      <c r="G36" s="7" t="n">
        <f aca="false">VLOOKUP(A36,'04.kolo prezentácia'!$A$3:$F$67,5,0)</f>
        <v>1950</v>
      </c>
      <c r="H36" s="7" t="str">
        <f aca="false">VLOOKUP(A36,'04.kolo prezentácia'!$A$3:$F$67,6,0)</f>
        <v>ME</v>
      </c>
      <c r="I36" s="33" t="n">
        <v>0.024965162037037</v>
      </c>
      <c r="J36" s="33" t="n">
        <f aca="false">I36/$Y$2</f>
        <v>0.00396272413286302</v>
      </c>
      <c r="K36" s="33" t="inlineStr">
        <f aca="false">I36-$Z$2</f>
        <is>
          <t/>
        </is>
      </c>
      <c r="L36" s="31"/>
      <c r="M36" s="7"/>
      <c r="N36" s="7"/>
      <c r="O36" s="7"/>
      <c r="P36" s="7"/>
      <c r="Q36" s="7"/>
      <c r="R36" s="7"/>
      <c r="S36" s="7"/>
      <c r="T36" s="7"/>
      <c r="U36" s="7"/>
      <c r="V36" s="32" t="n">
        <f aca="false">SUM(L36:U36)</f>
        <v>0</v>
      </c>
    </row>
    <row collapsed="false" customFormat="false" customHeight="false" hidden="false" ht="13.3" outlineLevel="0" r="37">
      <c r="A37" s="7" t="n">
        <v>7</v>
      </c>
      <c r="B37" s="28" t="n">
        <v>35</v>
      </c>
      <c r="C37" s="28" t="n">
        <v>1</v>
      </c>
      <c r="D37" s="8" t="str">
        <f aca="false">VLOOKUP(A37,'04.kolo prezentácia'!$A$3:$F$67,2,0)</f>
        <v>Emília</v>
      </c>
      <c r="E37" s="8" t="str">
        <f aca="false">VLOOKUP(A37,'04.kolo prezentácia'!$A$3:$F$67,3,0)</f>
        <v>Pšeneková</v>
      </c>
      <c r="F37" s="8" t="str">
        <f aca="false">VLOOKUP(A37,'04.kolo prezentácia'!$A$3:$F$67,4,0)</f>
        <v>Dubnica nad Váhom</v>
      </c>
      <c r="G37" s="7" t="n">
        <f aca="false">VLOOKUP(A37,'04.kolo prezentácia'!$A$3:$F$67,5,0)</f>
        <v>1965</v>
      </c>
      <c r="H37" s="7" t="str">
        <f aca="false">VLOOKUP(A37,'04.kolo prezentácia'!$A$3:$F$67,6,0)</f>
        <v>ŽB</v>
      </c>
      <c r="I37" s="33" t="n">
        <v>0.0261540509259259</v>
      </c>
      <c r="J37" s="33" t="n">
        <f aca="false">I37/$Y$2</f>
        <v>0.00415143665490888</v>
      </c>
      <c r="K37" s="33" t="inlineStr">
        <f aca="false">I37-$Z$2</f>
        <is>
          <t/>
        </is>
      </c>
      <c r="L37" s="31"/>
      <c r="M37" s="7"/>
      <c r="N37" s="7"/>
      <c r="O37" s="7"/>
      <c r="P37" s="7"/>
      <c r="Q37" s="7"/>
      <c r="R37" s="7"/>
      <c r="S37" s="7"/>
      <c r="T37" s="7"/>
      <c r="U37" s="7"/>
      <c r="V37" s="32" t="n">
        <f aca="false">SUM(L37:U37)</f>
        <v>0</v>
      </c>
    </row>
    <row collapsed="false" customFormat="false" customHeight="false" hidden="false" ht="13.3" outlineLevel="0" r="38">
      <c r="A38" s="7" t="n">
        <v>17</v>
      </c>
      <c r="B38" s="28" t="n">
        <v>36</v>
      </c>
      <c r="C38" s="28" t="n">
        <v>2</v>
      </c>
      <c r="D38" s="8" t="str">
        <f aca="false">VLOOKUP(A38,'04.kolo prezentácia'!$A$3:$F$67,2,0)</f>
        <v>Milada</v>
      </c>
      <c r="E38" s="8" t="str">
        <f aca="false">VLOOKUP(A38,'04.kolo prezentácia'!$A$3:$F$67,3,0)</f>
        <v>Doskočilová</v>
      </c>
      <c r="F38" s="8" t="str">
        <f aca="false">VLOOKUP(A38,'04.kolo prezentácia'!$A$3:$F$67,4,0)</f>
        <v>Trenčín</v>
      </c>
      <c r="G38" s="7" t="n">
        <f aca="false">VLOOKUP(A38,'04.kolo prezentácia'!$A$3:$F$67,5,0)</f>
        <v>1968</v>
      </c>
      <c r="H38" s="7" t="str">
        <f aca="false">VLOOKUP(A38,'04.kolo prezentácia'!$A$3:$F$67,6,0)</f>
        <v>ŽB</v>
      </c>
      <c r="I38" s="33" t="n">
        <v>0.0281398148148148</v>
      </c>
      <c r="J38" s="33" t="n">
        <f aca="false">I38/$Y$2</f>
        <v>0.00446663727219283</v>
      </c>
      <c r="K38" s="33" t="inlineStr">
        <f aca="false">I38-$Z$2</f>
        <is>
          <t/>
        </is>
      </c>
      <c r="L38" s="31"/>
      <c r="M38" s="7"/>
      <c r="N38" s="7"/>
      <c r="O38" s="7"/>
      <c r="P38" s="7"/>
      <c r="Q38" s="7"/>
      <c r="R38" s="7"/>
      <c r="S38" s="7"/>
      <c r="T38" s="7"/>
      <c r="U38" s="7"/>
      <c r="V38" s="32" t="n">
        <f aca="false">SUM(L38:U38)</f>
        <v>0</v>
      </c>
    </row>
    <row collapsed="false" customFormat="false" customHeight="false" hidden="false" ht="13.3" outlineLevel="0" r="39">
      <c r="A39" s="7" t="n">
        <v>38</v>
      </c>
      <c r="B39" s="28" t="n">
        <v>37</v>
      </c>
      <c r="C39" s="28" t="n">
        <v>8</v>
      </c>
      <c r="D39" s="8" t="str">
        <f aca="false">VLOOKUP(A39,'04.kolo prezentácia'!$A$3:$F$67,2,0)</f>
        <v>Juraj</v>
      </c>
      <c r="E39" s="8" t="str">
        <f aca="false">VLOOKUP(A39,'04.kolo prezentácia'!$A$3:$F$67,3,0)</f>
        <v>Makový</v>
      </c>
      <c r="F39" s="8" t="str">
        <f aca="false">VLOOKUP(A39,'04.kolo prezentácia'!$A$3:$F$67,4,0)</f>
        <v>ŠHOK BN - "zabudnuté topánky :)"</v>
      </c>
      <c r="G39" s="7" t="n">
        <f aca="false">VLOOKUP(A39,'04.kolo prezentácia'!$A$3:$F$67,5,0)</f>
        <v>1985</v>
      </c>
      <c r="H39" s="7" t="str">
        <f aca="false">VLOOKUP(A39,'04.kolo prezentácia'!$A$3:$F$67,6,0)</f>
        <v>MA</v>
      </c>
      <c r="I39" s="33" t="n">
        <v>0.0310456018518518</v>
      </c>
      <c r="J39" s="33" t="n">
        <f aca="false">I39/$Y$2</f>
        <v>0.00492787330981775</v>
      </c>
      <c r="K39" s="33" t="inlineStr">
        <f aca="false">I39-$Z$2</f>
        <is>
          <t/>
        </is>
      </c>
      <c r="L39" s="31"/>
      <c r="M39" s="7"/>
      <c r="N39" s="7"/>
      <c r="O39" s="7"/>
      <c r="P39" s="7"/>
      <c r="Q39" s="7"/>
      <c r="R39" s="7"/>
      <c r="S39" s="7"/>
      <c r="T39" s="7"/>
      <c r="U39" s="7"/>
      <c r="V39" s="32" t="n">
        <f aca="false">SUM(L39:U39)</f>
        <v>0</v>
      </c>
    </row>
    <row collapsed="false" customFormat="false" customHeight="false" hidden="false" ht="13.3" outlineLevel="0" r="40">
      <c r="A40" s="7" t="n">
        <v>22</v>
      </c>
      <c r="B40" s="28" t="s">
        <v>167</v>
      </c>
      <c r="C40" s="28" t="s">
        <v>166</v>
      </c>
      <c r="D40" s="8" t="str">
        <f aca="false">VLOOKUP(A40,'04.kolo prezentácia'!$A$3:$F$67,2,0)</f>
        <v>Henrieta</v>
      </c>
      <c r="E40" s="8" t="str">
        <f aca="false">VLOOKUP(A40,'04.kolo prezentácia'!$A$3:$F$67,3,0)</f>
        <v>Hluchová</v>
      </c>
      <c r="F40" s="8" t="str">
        <f aca="false">VLOOKUP(A40,'04.kolo prezentácia'!$A$3:$F$67,4,0)</f>
        <v>Prusy</v>
      </c>
      <c r="G40" s="7" t="n">
        <f aca="false">VLOOKUP(A40,'04.kolo prezentácia'!$A$3:$F$67,5,0)</f>
        <v>1996</v>
      </c>
      <c r="H40" s="7" t="s">
        <v>166</v>
      </c>
      <c r="I40" s="33" t="s">
        <v>167</v>
      </c>
      <c r="J40" s="33"/>
      <c r="K40" s="33"/>
      <c r="L40" s="31"/>
      <c r="M40" s="7"/>
      <c r="N40" s="7"/>
      <c r="O40" s="7"/>
      <c r="P40" s="7"/>
      <c r="Q40" s="7"/>
      <c r="R40" s="7"/>
      <c r="S40" s="7"/>
      <c r="T40" s="7"/>
      <c r="U40" s="7"/>
      <c r="V40" s="32" t="n">
        <f aca="false">SUM(L40:U40)</f>
        <v>0</v>
      </c>
    </row>
  </sheetData>
  <autoFilter ref="A2:V40"/>
  <mergeCells count="1">
    <mergeCell ref="A1:V1"/>
  </mergeCells>
  <printOptions headings="false" gridLines="false" gridLinesSet="true" horizontalCentered="false" verticalCentered="false"/>
  <pageMargins left="0.118055555555556" right="0.118055555555556" top="0.39375" bottom="0.39375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9"/>
  <sheetViews>
    <sheetView colorId="64" defaultGridColor="true" rightToLeft="false" showFormulas="false" showGridLines="true" showOutlineSymbols="true" showRowColHeaders="true" showZeros="true" tabSelected="false" topLeftCell="A11" view="normal" windowProtection="false" workbookViewId="0" zoomScale="80" zoomScaleNormal="80" zoomScalePageLayoutView="100">
      <selection activeCell="B2" activeCellId="0" pane="topLeft" sqref="A1:V40"/>
    </sheetView>
  </sheetViews>
  <cols>
    <col collapsed="false" hidden="false" max="1" min="1" style="1" width="16.6352941176471"/>
    <col collapsed="false" hidden="false" max="2" min="2" style="34" width="19.2196078431373"/>
    <col collapsed="false" hidden="false" max="3" min="3" style="35" width="16.3490196078431"/>
    <col collapsed="false" hidden="false" max="4" min="4" style="0" width="8.56862745098039"/>
    <col collapsed="false" hidden="false" max="5" min="5" style="0" width="54.0745098039216"/>
    <col collapsed="false" hidden="false" max="6" min="6" style="0" width="11.4745098039216"/>
    <col collapsed="false" hidden="false" max="7" min="7" style="10" width="8.17647058823529"/>
    <col collapsed="false" hidden="false" max="9" min="8" style="0" width="11.4745098039216"/>
    <col collapsed="false" hidden="false" max="1025" min="10" style="0" width="8.56862745098039"/>
  </cols>
  <sheetData>
    <row collapsed="false" customFormat="true" customHeight="false" hidden="false" ht="37.3" outlineLevel="0" r="1" s="38">
      <c r="A1" s="36" t="s">
        <v>168</v>
      </c>
      <c r="B1" s="37" t="s">
        <v>152</v>
      </c>
      <c r="C1" s="36" t="s">
        <v>1</v>
      </c>
      <c r="E1" s="39" t="s">
        <v>169</v>
      </c>
    </row>
    <row collapsed="false" customFormat="false" customHeight="false" hidden="false" ht="13.3" outlineLevel="0" r="2">
      <c r="A2" s="1" t="n">
        <v>19</v>
      </c>
      <c r="B2" s="34" t="s">
        <v>170</v>
      </c>
      <c r="C2" s="35" t="n">
        <v>1</v>
      </c>
      <c r="G2" s="10" t="s">
        <v>171</v>
      </c>
      <c r="H2" s="0" t="s">
        <v>172</v>
      </c>
      <c r="I2" s="0" t="s">
        <v>170</v>
      </c>
    </row>
    <row collapsed="false" customFormat="false" customHeight="false" hidden="false" ht="13.3" outlineLevel="0" r="3">
      <c r="A3" s="1" t="n">
        <v>13</v>
      </c>
      <c r="B3" s="34" t="s">
        <v>173</v>
      </c>
      <c r="C3" s="35" t="n">
        <v>2</v>
      </c>
      <c r="G3" s="10" t="s">
        <v>174</v>
      </c>
      <c r="H3" s="0" t="s">
        <v>175</v>
      </c>
      <c r="I3" s="0" t="s">
        <v>173</v>
      </c>
    </row>
    <row collapsed="false" customFormat="false" customHeight="false" hidden="false" ht="13.3" outlineLevel="0" r="4">
      <c r="A4" s="1" t="n">
        <v>31</v>
      </c>
      <c r="B4" s="34" t="s">
        <v>176</v>
      </c>
      <c r="C4" s="35" t="n">
        <v>3</v>
      </c>
      <c r="F4" s="40"/>
      <c r="G4" s="10" t="s">
        <v>177</v>
      </c>
      <c r="H4" s="0" t="s">
        <v>178</v>
      </c>
      <c r="I4" s="0" t="s">
        <v>176</v>
      </c>
    </row>
    <row collapsed="false" customFormat="false" customHeight="false" hidden="false" ht="13.3" outlineLevel="0" r="5">
      <c r="A5" s="1" t="n">
        <v>8</v>
      </c>
      <c r="B5" s="34" t="s">
        <v>179</v>
      </c>
      <c r="C5" s="35" t="n">
        <v>4</v>
      </c>
      <c r="G5" s="10" t="s">
        <v>180</v>
      </c>
      <c r="H5" s="0" t="s">
        <v>181</v>
      </c>
      <c r="I5" s="0" t="s">
        <v>179</v>
      </c>
    </row>
    <row collapsed="false" customFormat="false" customHeight="false" hidden="false" ht="13.3" outlineLevel="0" r="6">
      <c r="A6" s="1" t="n">
        <v>30</v>
      </c>
      <c r="B6" s="34" t="s">
        <v>182</v>
      </c>
      <c r="C6" s="35" t="n">
        <v>5</v>
      </c>
      <c r="F6" s="40"/>
      <c r="G6" s="10" t="s">
        <v>183</v>
      </c>
      <c r="H6" s="0" t="s">
        <v>184</v>
      </c>
      <c r="I6" s="0" t="s">
        <v>182</v>
      </c>
    </row>
    <row collapsed="false" customFormat="false" customHeight="false" hidden="false" ht="13.3" outlineLevel="0" r="7">
      <c r="A7" s="1" t="n">
        <v>12</v>
      </c>
      <c r="B7" s="34" t="s">
        <v>185</v>
      </c>
      <c r="C7" s="35" t="n">
        <v>6</v>
      </c>
      <c r="G7" s="10" t="s">
        <v>186</v>
      </c>
      <c r="H7" s="0" t="s">
        <v>187</v>
      </c>
      <c r="I7" s="0" t="s">
        <v>185</v>
      </c>
    </row>
    <row collapsed="false" customFormat="false" customHeight="false" hidden="false" ht="13.3" outlineLevel="0" r="8">
      <c r="A8" s="1" t="n">
        <v>35</v>
      </c>
      <c r="B8" s="34" t="s">
        <v>188</v>
      </c>
      <c r="C8" s="35" t="n">
        <v>7</v>
      </c>
      <c r="F8" s="40"/>
      <c r="G8" s="10" t="s">
        <v>189</v>
      </c>
      <c r="H8" s="0" t="s">
        <v>190</v>
      </c>
      <c r="I8" s="0" t="s">
        <v>188</v>
      </c>
    </row>
    <row collapsed="false" customFormat="false" customHeight="false" hidden="false" ht="13.3" outlineLevel="0" r="9">
      <c r="A9" s="1" t="n">
        <v>6</v>
      </c>
      <c r="B9" s="34" t="s">
        <v>191</v>
      </c>
      <c r="C9" s="35" t="n">
        <v>8</v>
      </c>
      <c r="G9" s="10" t="s">
        <v>192</v>
      </c>
      <c r="H9" s="0" t="s">
        <v>193</v>
      </c>
      <c r="I9" s="0" t="s">
        <v>191</v>
      </c>
    </row>
    <row collapsed="false" customFormat="false" customHeight="false" hidden="false" ht="13.3" outlineLevel="0" r="10">
      <c r="A10" s="1" t="n">
        <v>26</v>
      </c>
      <c r="B10" s="34" t="s">
        <v>194</v>
      </c>
      <c r="C10" s="35" t="n">
        <v>9</v>
      </c>
      <c r="F10" s="40"/>
      <c r="G10" s="10" t="s">
        <v>195</v>
      </c>
      <c r="H10" s="0" t="s">
        <v>196</v>
      </c>
      <c r="I10" s="0" t="s">
        <v>194</v>
      </c>
    </row>
    <row collapsed="false" customFormat="false" customHeight="false" hidden="false" ht="13.3" outlineLevel="0" r="11">
      <c r="A11" s="1" t="n">
        <v>25</v>
      </c>
      <c r="B11" s="34" t="s">
        <v>197</v>
      </c>
      <c r="C11" s="35" t="n">
        <v>10</v>
      </c>
      <c r="F11" s="40"/>
      <c r="G11" s="10" t="s">
        <v>198</v>
      </c>
      <c r="H11" s="0" t="s">
        <v>199</v>
      </c>
      <c r="I11" s="0" t="s">
        <v>197</v>
      </c>
    </row>
    <row collapsed="false" customFormat="false" customHeight="false" hidden="false" ht="13.3" outlineLevel="0" r="12">
      <c r="A12" s="1" t="n">
        <v>23</v>
      </c>
      <c r="B12" s="34" t="s">
        <v>200</v>
      </c>
      <c r="C12" s="35" t="n">
        <v>11</v>
      </c>
      <c r="F12" s="40"/>
      <c r="G12" s="10" t="s">
        <v>201</v>
      </c>
      <c r="H12" s="0" t="s">
        <v>202</v>
      </c>
      <c r="I12" s="0" t="s">
        <v>200</v>
      </c>
    </row>
    <row collapsed="false" customFormat="false" customHeight="false" hidden="false" ht="13.3" outlineLevel="0" r="13">
      <c r="A13" s="1" t="n">
        <v>29</v>
      </c>
      <c r="B13" s="34" t="s">
        <v>203</v>
      </c>
      <c r="C13" s="35" t="n">
        <v>12</v>
      </c>
      <c r="F13" s="40"/>
      <c r="G13" s="10" t="s">
        <v>204</v>
      </c>
      <c r="H13" s="0" t="s">
        <v>205</v>
      </c>
      <c r="I13" s="0" t="s">
        <v>203</v>
      </c>
    </row>
    <row collapsed="false" customFormat="false" customHeight="false" hidden="false" ht="13.3" outlineLevel="0" r="14">
      <c r="A14" s="1" t="n">
        <v>33</v>
      </c>
      <c r="B14" s="34" t="s">
        <v>206</v>
      </c>
      <c r="C14" s="35" t="n">
        <v>13</v>
      </c>
      <c r="F14" s="40"/>
      <c r="G14" s="10" t="s">
        <v>207</v>
      </c>
      <c r="H14" s="0" t="s">
        <v>208</v>
      </c>
      <c r="I14" s="0" t="s">
        <v>206</v>
      </c>
    </row>
    <row collapsed="false" customFormat="false" customHeight="false" hidden="false" ht="13.3" outlineLevel="0" r="15">
      <c r="A15" s="1" t="n">
        <v>1</v>
      </c>
      <c r="B15" s="34" t="s">
        <v>209</v>
      </c>
      <c r="C15" s="35" t="n">
        <v>14</v>
      </c>
      <c r="G15" s="10" t="s">
        <v>210</v>
      </c>
      <c r="H15" s="0" t="s">
        <v>209</v>
      </c>
      <c r="I15" s="0" t="s">
        <v>209</v>
      </c>
    </row>
    <row collapsed="false" customFormat="false" customHeight="false" hidden="false" ht="13.3" outlineLevel="0" r="16">
      <c r="A16" s="1" t="n">
        <v>15</v>
      </c>
      <c r="B16" s="34" t="s">
        <v>211</v>
      </c>
      <c r="C16" s="35" t="n">
        <v>15</v>
      </c>
      <c r="G16" s="10" t="s">
        <v>212</v>
      </c>
      <c r="H16" s="0" t="s">
        <v>213</v>
      </c>
      <c r="I16" s="0" t="s">
        <v>211</v>
      </c>
    </row>
    <row collapsed="false" customFormat="false" customHeight="false" hidden="false" ht="13.3" outlineLevel="0" r="17">
      <c r="A17" s="1" t="n">
        <v>32</v>
      </c>
      <c r="B17" s="34" t="s">
        <v>214</v>
      </c>
      <c r="C17" s="35" t="n">
        <v>16</v>
      </c>
      <c r="F17" s="40"/>
      <c r="G17" s="10" t="s">
        <v>215</v>
      </c>
      <c r="H17" s="0" t="s">
        <v>216</v>
      </c>
      <c r="I17" s="0" t="s">
        <v>214</v>
      </c>
    </row>
    <row collapsed="false" customFormat="false" customHeight="false" hidden="false" ht="13.3" outlineLevel="0" r="18">
      <c r="A18" s="1" t="n">
        <v>36</v>
      </c>
      <c r="B18" s="34" t="s">
        <v>217</v>
      </c>
      <c r="C18" s="35" t="n">
        <v>17</v>
      </c>
      <c r="F18" s="40"/>
      <c r="G18" s="10" t="s">
        <v>218</v>
      </c>
      <c r="H18" s="0" t="s">
        <v>219</v>
      </c>
      <c r="I18" s="0" t="s">
        <v>217</v>
      </c>
    </row>
    <row collapsed="false" customFormat="false" customHeight="false" hidden="false" ht="13.3" outlineLevel="0" r="19">
      <c r="A19" s="1" t="n">
        <v>11</v>
      </c>
      <c r="B19" s="34" t="s">
        <v>220</v>
      </c>
      <c r="C19" s="35" t="n">
        <v>18</v>
      </c>
      <c r="G19" s="10" t="s">
        <v>221</v>
      </c>
      <c r="H19" s="0" t="s">
        <v>222</v>
      </c>
      <c r="I19" s="0" t="s">
        <v>220</v>
      </c>
    </row>
    <row collapsed="false" customFormat="false" customHeight="false" hidden="false" ht="13.3" outlineLevel="0" r="20">
      <c r="A20" s="1" t="n">
        <v>10</v>
      </c>
      <c r="B20" s="34" t="s">
        <v>223</v>
      </c>
      <c r="C20" s="35" t="n">
        <v>19</v>
      </c>
      <c r="G20" s="10" t="s">
        <v>224</v>
      </c>
      <c r="H20" s="0" t="s">
        <v>225</v>
      </c>
      <c r="I20" s="0" t="s">
        <v>223</v>
      </c>
    </row>
    <row collapsed="false" customFormat="false" customHeight="false" hidden="false" ht="13.3" outlineLevel="0" r="21">
      <c r="A21" s="1" t="n">
        <v>28</v>
      </c>
      <c r="B21" s="34" t="s">
        <v>226</v>
      </c>
      <c r="C21" s="35" t="n">
        <v>20</v>
      </c>
      <c r="F21" s="40"/>
      <c r="G21" s="10" t="s">
        <v>227</v>
      </c>
      <c r="H21" s="0" t="s">
        <v>228</v>
      </c>
      <c r="I21" s="0" t="s">
        <v>226</v>
      </c>
    </row>
    <row collapsed="false" customFormat="false" customHeight="false" hidden="false" ht="13.3" outlineLevel="0" r="22">
      <c r="A22" s="1" t="n">
        <v>5</v>
      </c>
      <c r="B22" s="34" t="s">
        <v>229</v>
      </c>
      <c r="C22" s="35" t="n">
        <v>21</v>
      </c>
      <c r="G22" s="10" t="s">
        <v>230</v>
      </c>
      <c r="H22" s="0" t="s">
        <v>231</v>
      </c>
      <c r="I22" s="0" t="s">
        <v>229</v>
      </c>
    </row>
    <row collapsed="false" customFormat="false" customHeight="false" hidden="false" ht="13.3" outlineLevel="0" r="23">
      <c r="A23" s="1" t="n">
        <v>38</v>
      </c>
      <c r="B23" s="34" t="s">
        <v>232</v>
      </c>
      <c r="C23" s="35" t="n">
        <v>22</v>
      </c>
    </row>
    <row collapsed="false" customFormat="false" customHeight="false" hidden="false" ht="13.3" outlineLevel="0" r="24">
      <c r="A24" s="1" t="n">
        <v>9</v>
      </c>
      <c r="B24" s="34" t="s">
        <v>233</v>
      </c>
      <c r="C24" s="35" t="n">
        <v>23</v>
      </c>
      <c r="G24" s="10" t="s">
        <v>234</v>
      </c>
      <c r="H24" s="0" t="s">
        <v>235</v>
      </c>
      <c r="I24" s="0" t="s">
        <v>233</v>
      </c>
    </row>
    <row collapsed="false" customFormat="false" customHeight="false" hidden="false" ht="13.3" outlineLevel="0" r="25">
      <c r="A25" s="1" t="n">
        <v>4</v>
      </c>
      <c r="B25" s="34" t="s">
        <v>236</v>
      </c>
      <c r="C25" s="35" t="n">
        <v>24</v>
      </c>
      <c r="G25" s="10" t="s">
        <v>237</v>
      </c>
      <c r="H25" s="0" t="s">
        <v>238</v>
      </c>
      <c r="I25" s="0" t="s">
        <v>236</v>
      </c>
    </row>
    <row collapsed="false" customFormat="false" customHeight="false" hidden="false" ht="13.3" outlineLevel="0" r="26">
      <c r="A26" s="1" t="n">
        <v>3</v>
      </c>
      <c r="B26" s="34" t="s">
        <v>239</v>
      </c>
      <c r="C26" s="35" t="n">
        <v>25</v>
      </c>
      <c r="G26" s="10" t="s">
        <v>240</v>
      </c>
      <c r="H26" s="0" t="s">
        <v>241</v>
      </c>
      <c r="I26" s="0" t="s">
        <v>239</v>
      </c>
    </row>
    <row collapsed="false" customFormat="false" customHeight="false" hidden="false" ht="13.3" outlineLevel="0" r="27">
      <c r="A27" s="1" t="n">
        <v>21</v>
      </c>
      <c r="B27" s="34" t="s">
        <v>242</v>
      </c>
      <c r="C27" s="35" t="n">
        <v>26</v>
      </c>
      <c r="G27" s="10" t="s">
        <v>243</v>
      </c>
      <c r="H27" s="0" t="s">
        <v>244</v>
      </c>
      <c r="I27" s="0" t="s">
        <v>242</v>
      </c>
    </row>
    <row collapsed="false" customFormat="false" customHeight="false" hidden="false" ht="13.3" outlineLevel="0" r="28">
      <c r="A28" s="1" t="n">
        <v>2</v>
      </c>
      <c r="B28" s="34" t="s">
        <v>245</v>
      </c>
      <c r="C28" s="35" t="n">
        <v>27</v>
      </c>
      <c r="G28" s="10" t="s">
        <v>246</v>
      </c>
      <c r="H28" s="0" t="s">
        <v>247</v>
      </c>
      <c r="I28" s="0" t="s">
        <v>245</v>
      </c>
    </row>
    <row collapsed="false" customFormat="false" customHeight="false" hidden="false" ht="13.3" outlineLevel="0" r="29">
      <c r="A29" s="1" t="n">
        <v>17</v>
      </c>
      <c r="B29" s="34" t="s">
        <v>248</v>
      </c>
      <c r="C29" s="35" t="n">
        <v>28</v>
      </c>
      <c r="G29" s="10" t="s">
        <v>249</v>
      </c>
      <c r="H29" s="0" t="s">
        <v>250</v>
      </c>
      <c r="I29" s="0" t="s">
        <v>248</v>
      </c>
    </row>
    <row collapsed="false" customFormat="false" customHeight="false" hidden="false" ht="13.3" outlineLevel="0" r="30">
      <c r="A30" s="1" t="n">
        <v>20</v>
      </c>
      <c r="B30" s="34" t="s">
        <v>251</v>
      </c>
      <c r="C30" s="35" t="n">
        <v>29</v>
      </c>
      <c r="G30" s="10" t="s">
        <v>252</v>
      </c>
      <c r="H30" s="0" t="s">
        <v>253</v>
      </c>
      <c r="I30" s="0" t="s">
        <v>251</v>
      </c>
    </row>
    <row collapsed="false" customFormat="false" customHeight="false" hidden="false" ht="13.3" outlineLevel="0" r="31">
      <c r="A31" s="1" t="n">
        <v>27</v>
      </c>
      <c r="B31" s="34" t="s">
        <v>254</v>
      </c>
      <c r="C31" s="35" t="n">
        <v>30</v>
      </c>
      <c r="F31" s="40"/>
      <c r="G31" s="10" t="s">
        <v>255</v>
      </c>
      <c r="H31" s="0" t="s">
        <v>256</v>
      </c>
      <c r="I31" s="0" t="s">
        <v>254</v>
      </c>
    </row>
    <row collapsed="false" customFormat="false" customHeight="false" hidden="false" ht="13.3" outlineLevel="0" r="32">
      <c r="A32" s="1" t="n">
        <v>16</v>
      </c>
      <c r="B32" s="34" t="s">
        <v>257</v>
      </c>
      <c r="C32" s="35" t="n">
        <v>31</v>
      </c>
      <c r="G32" s="10" t="s">
        <v>258</v>
      </c>
      <c r="H32" s="0" t="s">
        <v>259</v>
      </c>
      <c r="I32" s="0" t="s">
        <v>257</v>
      </c>
    </row>
    <row collapsed="false" customFormat="false" customHeight="false" hidden="false" ht="13.3" outlineLevel="0" r="33">
      <c r="A33" s="1" t="n">
        <v>34</v>
      </c>
      <c r="B33" s="34" t="s">
        <v>260</v>
      </c>
      <c r="C33" s="35" t="n">
        <v>32</v>
      </c>
      <c r="F33" s="40"/>
      <c r="G33" s="10" t="s">
        <v>261</v>
      </c>
      <c r="H33" s="0" t="s">
        <v>262</v>
      </c>
      <c r="I33" s="0" t="s">
        <v>260</v>
      </c>
    </row>
    <row collapsed="false" customFormat="false" customHeight="false" hidden="false" ht="13.3" outlineLevel="0" r="34">
      <c r="A34" s="1" t="n">
        <v>14</v>
      </c>
      <c r="B34" s="34" t="s">
        <v>263</v>
      </c>
      <c r="C34" s="35" t="n">
        <v>33</v>
      </c>
      <c r="G34" s="10" t="s">
        <v>264</v>
      </c>
      <c r="H34" s="0" t="s">
        <v>265</v>
      </c>
      <c r="I34" s="0" t="s">
        <v>263</v>
      </c>
    </row>
    <row collapsed="false" customFormat="false" customHeight="false" hidden="false" ht="13.3" outlineLevel="0" r="35">
      <c r="A35" s="1" t="n">
        <v>7</v>
      </c>
      <c r="B35" s="34" t="s">
        <v>266</v>
      </c>
      <c r="C35" s="35" t="n">
        <v>34</v>
      </c>
      <c r="G35" s="10" t="s">
        <v>267</v>
      </c>
      <c r="H35" s="0" t="s">
        <v>268</v>
      </c>
      <c r="I35" s="0" t="s">
        <v>266</v>
      </c>
    </row>
    <row collapsed="false" customFormat="false" customHeight="false" hidden="false" ht="13.3" outlineLevel="0" r="36">
      <c r="A36" s="1" t="n">
        <v>22</v>
      </c>
      <c r="B36" s="34" t="s">
        <v>269</v>
      </c>
      <c r="C36" s="35" t="n">
        <v>35</v>
      </c>
      <c r="G36" s="10" t="s">
        <v>270</v>
      </c>
      <c r="H36" s="0" t="s">
        <v>271</v>
      </c>
      <c r="I36" s="0" t="s">
        <v>269</v>
      </c>
    </row>
    <row collapsed="false" customFormat="false" customHeight="false" hidden="false" ht="13.3" outlineLevel="0" r="37">
      <c r="A37" s="1" t="n">
        <v>24</v>
      </c>
      <c r="B37" s="34" t="s">
        <v>272</v>
      </c>
      <c r="C37" s="35" t="n">
        <v>36</v>
      </c>
      <c r="F37" s="40"/>
      <c r="G37" s="10" t="s">
        <v>273</v>
      </c>
      <c r="H37" s="0" t="s">
        <v>274</v>
      </c>
      <c r="I37" s="0" t="s">
        <v>272</v>
      </c>
    </row>
    <row collapsed="false" customFormat="false" customHeight="false" hidden="false" ht="13.3" outlineLevel="0" r="38">
      <c r="A38" s="1" t="n">
        <v>18</v>
      </c>
      <c r="B38" s="34" t="s">
        <v>275</v>
      </c>
      <c r="C38" s="35" t="n">
        <v>37</v>
      </c>
      <c r="G38" s="10" t="s">
        <v>276</v>
      </c>
      <c r="H38" s="0" t="s">
        <v>277</v>
      </c>
      <c r="I38" s="0" t="s">
        <v>275</v>
      </c>
    </row>
    <row collapsed="false" customFormat="false" customHeight="false" hidden="false" ht="13.3" outlineLevel="0" r="39">
      <c r="A39" s="1" t="n">
        <v>37</v>
      </c>
      <c r="B39" s="34" t="s">
        <v>278</v>
      </c>
      <c r="C39" s="35" t="n">
        <v>38</v>
      </c>
      <c r="F39" s="40"/>
      <c r="G39" s="10" t="s">
        <v>279</v>
      </c>
      <c r="H39" s="0" t="s">
        <v>280</v>
      </c>
      <c r="I39" s="0" t="s">
        <v>278</v>
      </c>
    </row>
  </sheetData>
  <autoFilter ref="A1:I1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0" zoomScaleNormal="80" zoomScalePageLayoutView="100">
      <selection activeCell="G20" activeCellId="0" pane="topLeft" sqref="A1:V40"/>
    </sheetView>
  </sheetViews>
  <cols>
    <col collapsed="false" hidden="false" max="1" min="1" style="1" width="9.75294117647059"/>
    <col collapsed="false" hidden="false" max="2" min="2" style="2" width="11.043137254902"/>
    <col collapsed="false" hidden="false" max="3" min="3" style="2" width="22.0941176470588"/>
    <col collapsed="false" hidden="false" max="4" min="4" style="2" width="23.8156862745098"/>
    <col collapsed="false" hidden="false" max="5" min="5" style="1" width="6.59607843137255"/>
    <col collapsed="false" hidden="false" max="6" min="6" style="2" width="7.74509803921569"/>
    <col collapsed="false" hidden="false" max="7" min="7" style="2" width="29.5450980392157"/>
    <col collapsed="false" hidden="false" max="8" min="8" style="2" width="5.5921568627451"/>
    <col collapsed="false" hidden="false" max="9" min="9" style="2" width="7.74509803921569"/>
    <col collapsed="false" hidden="false" max="1025" min="10" style="2" width="9.18039215686274"/>
  </cols>
  <sheetData>
    <row collapsed="false" customFormat="false" customHeight="true" hidden="false" ht="24" outlineLevel="0" r="1">
      <c r="A1" s="41" t="s">
        <v>281</v>
      </c>
      <c r="B1" s="41"/>
      <c r="C1" s="41"/>
      <c r="D1" s="41"/>
      <c r="E1" s="41"/>
      <c r="F1" s="41"/>
      <c r="G1" s="5"/>
      <c r="H1" s="5"/>
    </row>
    <row collapsed="false" customFormat="true" customHeight="true" hidden="false" ht="39.95" outlineLevel="0" r="2" s="5">
      <c r="A2" s="42" t="s">
        <v>1</v>
      </c>
      <c r="B2" s="43" t="s">
        <v>2</v>
      </c>
      <c r="C2" s="44" t="s">
        <v>3</v>
      </c>
      <c r="D2" s="44" t="s">
        <v>4</v>
      </c>
      <c r="E2" s="44" t="s">
        <v>5</v>
      </c>
      <c r="F2" s="45" t="s">
        <v>6</v>
      </c>
      <c r="I2" s="5" t="s">
        <v>7</v>
      </c>
    </row>
    <row collapsed="false" customFormat="false" customHeight="false" hidden="false" ht="13.3" outlineLevel="0" r="3">
      <c r="A3" s="46" t="n">
        <v>1</v>
      </c>
      <c r="B3" s="47"/>
      <c r="C3" s="48"/>
      <c r="D3" s="48"/>
      <c r="E3" s="49"/>
      <c r="F3" s="50"/>
      <c r="G3" s="2" t="s">
        <v>282</v>
      </c>
      <c r="H3" s="2" t="n">
        <v>1999</v>
      </c>
      <c r="I3" s="9" t="str">
        <f aca="false">IF(H3&lt;1954,"ME",IF(H3&lt;1964,"MD",IF(H3&lt;1974,"MC",IF(H3&lt;1984,"MB",IF(H3&lt;1999,"MA",IF(H3&gt;1998,"HOBBY",""))))))</f>
        <v>HOBBY</v>
      </c>
    </row>
    <row collapsed="false" customFormat="false" customHeight="false" hidden="false" ht="13.3" outlineLevel="0" r="4">
      <c r="A4" s="51" t="n">
        <v>2</v>
      </c>
      <c r="B4" s="47"/>
      <c r="C4" s="8"/>
      <c r="D4" s="8"/>
      <c r="E4" s="7"/>
      <c r="F4" s="50"/>
      <c r="G4" s="2" t="s">
        <v>283</v>
      </c>
    </row>
    <row collapsed="false" customFormat="false" customHeight="false" hidden="false" ht="13.3" outlineLevel="0" r="5">
      <c r="A5" s="51" t="n">
        <v>3</v>
      </c>
      <c r="B5" s="52"/>
      <c r="C5" s="8"/>
      <c r="D5" s="8"/>
      <c r="E5" s="7"/>
      <c r="F5" s="50"/>
      <c r="G5" s="2" t="s">
        <v>284</v>
      </c>
    </row>
    <row collapsed="false" customFormat="false" customHeight="false" hidden="false" ht="13.3" outlineLevel="0" r="6">
      <c r="A6" s="51" t="n">
        <v>4</v>
      </c>
      <c r="B6" s="52"/>
      <c r="C6" s="8"/>
      <c r="D6" s="8"/>
      <c r="E6" s="7"/>
      <c r="F6" s="50"/>
      <c r="G6" s="2" t="s">
        <v>285</v>
      </c>
    </row>
    <row collapsed="false" customFormat="false" customHeight="false" hidden="false" ht="13.3" outlineLevel="0" r="7">
      <c r="A7" s="51" t="n">
        <v>5</v>
      </c>
      <c r="B7" s="52"/>
      <c r="C7" s="8"/>
      <c r="D7" s="8"/>
      <c r="E7" s="7"/>
      <c r="F7" s="50"/>
      <c r="G7" s="2" t="s">
        <v>286</v>
      </c>
    </row>
    <row collapsed="false" customFormat="false" customHeight="false" hidden="false" ht="13.3" outlineLevel="0" r="8">
      <c r="A8" s="51" t="n">
        <v>6</v>
      </c>
      <c r="B8" s="52"/>
      <c r="C8" s="8"/>
      <c r="D8" s="8"/>
      <c r="E8" s="7"/>
      <c r="F8" s="50"/>
      <c r="G8" s="2" t="s">
        <v>287</v>
      </c>
    </row>
    <row collapsed="false" customFormat="false" customHeight="false" hidden="false" ht="13.3" outlineLevel="0" r="9">
      <c r="A9" s="51" t="n">
        <v>7</v>
      </c>
      <c r="B9" s="52"/>
      <c r="C9" s="8"/>
      <c r="D9" s="8"/>
      <c r="E9" s="7"/>
      <c r="F9" s="50"/>
      <c r="G9" s="2" t="s">
        <v>288</v>
      </c>
    </row>
    <row collapsed="false" customFormat="false" customHeight="false" hidden="false" ht="13.3" outlineLevel="0" r="10">
      <c r="A10" s="51" t="n">
        <v>8</v>
      </c>
      <c r="B10" s="52"/>
      <c r="C10" s="8"/>
      <c r="D10" s="8"/>
      <c r="E10" s="7"/>
      <c r="F10" s="50"/>
      <c r="G10" s="2" t="s">
        <v>289</v>
      </c>
    </row>
    <row collapsed="false" customFormat="false" customHeight="false" hidden="false" ht="13.3" outlineLevel="0" r="11">
      <c r="A11" s="51" t="n">
        <v>9</v>
      </c>
      <c r="B11" s="52"/>
      <c r="C11" s="8"/>
      <c r="D11" s="8"/>
      <c r="E11" s="7"/>
      <c r="F11" s="50"/>
    </row>
    <row collapsed="false" customFormat="false" customHeight="false" hidden="false" ht="13.3" outlineLevel="0" r="12">
      <c r="A12" s="51" t="n">
        <v>10</v>
      </c>
      <c r="B12" s="52"/>
      <c r="C12" s="8"/>
      <c r="D12" s="8"/>
      <c r="E12" s="7"/>
      <c r="F12" s="50"/>
      <c r="G12" s="2" t="s">
        <v>290</v>
      </c>
    </row>
    <row collapsed="false" customFormat="false" customHeight="false" hidden="false" ht="13.3" outlineLevel="0" r="13">
      <c r="A13" s="51" t="n">
        <v>11</v>
      </c>
      <c r="B13" s="52"/>
      <c r="C13" s="8"/>
      <c r="D13" s="8"/>
      <c r="E13" s="7"/>
      <c r="F13" s="50"/>
      <c r="G13" s="2" t="s">
        <v>291</v>
      </c>
    </row>
    <row collapsed="false" customFormat="false" customHeight="false" hidden="false" ht="13.3" outlineLevel="0" r="14">
      <c r="A14" s="51" t="n">
        <v>12</v>
      </c>
      <c r="B14" s="52"/>
      <c r="C14" s="8"/>
      <c r="D14" s="8"/>
      <c r="E14" s="7"/>
      <c r="F14" s="50"/>
      <c r="G14" s="2" t="s">
        <v>292</v>
      </c>
    </row>
    <row collapsed="false" customFormat="false" customHeight="false" hidden="false" ht="13.3" outlineLevel="0" r="15">
      <c r="A15" s="51" t="n">
        <v>13</v>
      </c>
      <c r="B15" s="52"/>
      <c r="C15" s="8"/>
      <c r="D15" s="8"/>
      <c r="E15" s="7"/>
      <c r="F15" s="50"/>
      <c r="G15" s="2" t="s">
        <v>293</v>
      </c>
    </row>
    <row collapsed="false" customFormat="false" customHeight="false" hidden="false" ht="13.3" outlineLevel="0" r="16">
      <c r="A16" s="51" t="n">
        <v>14</v>
      </c>
      <c r="B16" s="52"/>
      <c r="C16" s="8"/>
      <c r="D16" s="8"/>
      <c r="E16" s="7"/>
      <c r="F16" s="50"/>
      <c r="G16" s="2" t="s">
        <v>294</v>
      </c>
    </row>
    <row collapsed="false" customFormat="false" customHeight="false" hidden="false" ht="13.3" outlineLevel="0" r="17">
      <c r="A17" s="51" t="n">
        <v>15</v>
      </c>
      <c r="B17" s="52"/>
      <c r="C17" s="8"/>
      <c r="D17" s="8"/>
      <c r="E17" s="7"/>
      <c r="F17" s="50"/>
      <c r="G17" s="2" t="s">
        <v>295</v>
      </c>
    </row>
    <row collapsed="false" customFormat="false" customHeight="false" hidden="false" ht="13.3" outlineLevel="0" r="18">
      <c r="A18" s="51" t="n">
        <v>16</v>
      </c>
      <c r="B18" s="52"/>
      <c r="C18" s="8"/>
      <c r="D18" s="8"/>
      <c r="E18" s="7"/>
      <c r="F18" s="50"/>
      <c r="G18" s="2" t="s">
        <v>296</v>
      </c>
    </row>
    <row collapsed="false" customFormat="false" customHeight="false" hidden="false" ht="13.3" outlineLevel="0" r="19">
      <c r="A19" s="51" t="n">
        <v>17</v>
      </c>
      <c r="B19" s="52"/>
      <c r="C19" s="8"/>
      <c r="D19" s="8"/>
      <c r="E19" s="7"/>
      <c r="F19" s="50"/>
      <c r="G19" s="2" t="s">
        <v>297</v>
      </c>
    </row>
    <row collapsed="false" customFormat="false" customHeight="false" hidden="false" ht="13.3" outlineLevel="0" r="20">
      <c r="A20" s="51" t="n">
        <v>18</v>
      </c>
      <c r="B20" s="52"/>
      <c r="C20" s="8"/>
      <c r="D20" s="8"/>
      <c r="E20" s="7"/>
      <c r="F20" s="50"/>
      <c r="G20" s="2" t="s">
        <v>298</v>
      </c>
    </row>
    <row collapsed="false" customFormat="false" customHeight="false" hidden="false" ht="13.3" outlineLevel="0" r="21">
      <c r="A21" s="51" t="n">
        <v>19</v>
      </c>
      <c r="B21" s="52"/>
      <c r="C21" s="8"/>
      <c r="D21" s="8"/>
      <c r="E21" s="7"/>
      <c r="F21" s="50"/>
      <c r="G21" s="2" t="s">
        <v>299</v>
      </c>
    </row>
    <row collapsed="false" customFormat="false" customHeight="false" hidden="false" ht="13.3" outlineLevel="0" r="22">
      <c r="A22" s="51" t="n">
        <v>20</v>
      </c>
      <c r="B22" s="52"/>
      <c r="C22" s="8"/>
      <c r="D22" s="8"/>
      <c r="E22" s="7"/>
      <c r="F22" s="50"/>
      <c r="G22" s="2" t="s">
        <v>300</v>
      </c>
    </row>
    <row collapsed="false" customFormat="false" customHeight="false" hidden="false" ht="13.3" outlineLevel="0" r="23">
      <c r="A23" s="51" t="n">
        <v>21</v>
      </c>
      <c r="B23" s="52"/>
      <c r="C23" s="8"/>
      <c r="D23" s="8"/>
      <c r="E23" s="7"/>
      <c r="F23" s="50"/>
      <c r="G23" s="2" t="s">
        <v>301</v>
      </c>
    </row>
    <row collapsed="false" customFormat="false" customHeight="false" hidden="false" ht="13.3" outlineLevel="0" r="24">
      <c r="A24" s="51" t="n">
        <v>22</v>
      </c>
      <c r="B24" s="52"/>
      <c r="C24" s="8"/>
      <c r="D24" s="8"/>
      <c r="E24" s="7"/>
      <c r="F24" s="50"/>
      <c r="G24" s="2" t="s">
        <v>302</v>
      </c>
    </row>
    <row collapsed="false" customFormat="false" customHeight="false" hidden="false" ht="13.3" outlineLevel="0" r="25">
      <c r="A25" s="51" t="n">
        <v>23</v>
      </c>
      <c r="B25" s="52"/>
      <c r="C25" s="8"/>
      <c r="D25" s="8"/>
      <c r="E25" s="7"/>
      <c r="F25" s="50"/>
      <c r="G25" s="2" t="s">
        <v>303</v>
      </c>
    </row>
    <row collapsed="false" customFormat="false" customHeight="false" hidden="false" ht="13.3" outlineLevel="0" r="26">
      <c r="A26" s="51" t="n">
        <v>24</v>
      </c>
      <c r="B26" s="52"/>
      <c r="C26" s="8"/>
      <c r="D26" s="8"/>
      <c r="E26" s="7"/>
      <c r="F26" s="50"/>
      <c r="G26" s="2" t="s">
        <v>304</v>
      </c>
    </row>
    <row collapsed="false" customFormat="false" customHeight="false" hidden="false" ht="13.3" outlineLevel="0" r="27">
      <c r="A27" s="51" t="n">
        <v>25</v>
      </c>
      <c r="B27" s="53"/>
      <c r="C27" s="54"/>
      <c r="D27" s="54"/>
      <c r="E27" s="7"/>
      <c r="F27" s="50"/>
    </row>
    <row collapsed="false" customFormat="false" customHeight="false" hidden="false" ht="13.3" outlineLevel="0" r="28">
      <c r="A28" s="51" t="n">
        <v>26</v>
      </c>
      <c r="B28" s="52"/>
      <c r="C28" s="8"/>
      <c r="D28" s="8"/>
      <c r="E28" s="7"/>
      <c r="F28" s="50"/>
    </row>
    <row collapsed="false" customFormat="false" customHeight="false" hidden="false" ht="13.3" outlineLevel="0" r="29">
      <c r="A29" s="51" t="n">
        <v>27</v>
      </c>
      <c r="B29" s="47"/>
      <c r="C29" s="48"/>
      <c r="D29" s="8"/>
      <c r="E29" s="7"/>
      <c r="F29" s="50"/>
    </row>
    <row collapsed="false" customFormat="false" customHeight="false" hidden="false" ht="13.3" outlineLevel="0" r="30">
      <c r="A30" s="51" t="n">
        <v>28</v>
      </c>
      <c r="B30" s="52"/>
      <c r="C30" s="8"/>
      <c r="D30" s="8"/>
      <c r="E30" s="7"/>
      <c r="F30" s="50"/>
    </row>
    <row collapsed="false" customFormat="false" customHeight="false" hidden="false" ht="13.3" outlineLevel="0" r="31">
      <c r="A31" s="51" t="n">
        <v>29</v>
      </c>
      <c r="B31" s="52"/>
      <c r="C31" s="8"/>
      <c r="D31" s="8"/>
      <c r="E31" s="7"/>
      <c r="F31" s="50"/>
    </row>
    <row collapsed="false" customFormat="false" customHeight="false" hidden="false" ht="13.3" outlineLevel="0" r="32">
      <c r="A32" s="51" t="n">
        <v>30</v>
      </c>
      <c r="B32" s="52"/>
      <c r="C32" s="8"/>
      <c r="D32" s="8"/>
      <c r="E32" s="7"/>
      <c r="F32" s="50"/>
    </row>
    <row collapsed="false" customFormat="false" customHeight="false" hidden="false" ht="13.3" outlineLevel="0" r="33">
      <c r="A33" s="51" t="n">
        <v>31</v>
      </c>
      <c r="B33" s="52"/>
      <c r="C33" s="8"/>
      <c r="D33" s="8"/>
      <c r="E33" s="7"/>
      <c r="F33" s="50"/>
    </row>
    <row collapsed="false" customFormat="false" customHeight="false" hidden="false" ht="13.3" outlineLevel="0" r="34">
      <c r="A34" s="51" t="n">
        <v>32</v>
      </c>
      <c r="B34" s="52"/>
      <c r="C34" s="8"/>
      <c r="D34" s="8"/>
      <c r="E34" s="7"/>
      <c r="F34" s="50"/>
    </row>
    <row collapsed="false" customFormat="false" customHeight="false" hidden="false" ht="13.3" outlineLevel="0" r="35">
      <c r="A35" s="51" t="n">
        <v>33</v>
      </c>
      <c r="B35" s="52"/>
      <c r="C35" s="8"/>
      <c r="D35" s="8"/>
      <c r="E35" s="7"/>
      <c r="F35" s="50"/>
    </row>
    <row collapsed="false" customFormat="false" customHeight="false" hidden="false" ht="13.3" outlineLevel="0" r="36">
      <c r="A36" s="51" t="n">
        <v>34</v>
      </c>
      <c r="B36" s="52"/>
      <c r="C36" s="8"/>
      <c r="D36" s="8"/>
      <c r="E36" s="7"/>
      <c r="F36" s="50"/>
    </row>
    <row collapsed="false" customFormat="false" customHeight="false" hidden="false" ht="13.3" outlineLevel="0" r="37">
      <c r="A37" s="51" t="n">
        <v>35</v>
      </c>
      <c r="B37" s="52"/>
      <c r="C37" s="8"/>
      <c r="D37" s="8"/>
      <c r="E37" s="7"/>
      <c r="F37" s="50"/>
    </row>
    <row collapsed="false" customFormat="false" customHeight="false" hidden="false" ht="13.3" outlineLevel="0" r="38">
      <c r="A38" s="51" t="n">
        <v>36</v>
      </c>
      <c r="B38" s="52"/>
      <c r="C38" s="8"/>
      <c r="D38" s="8"/>
      <c r="E38" s="7"/>
      <c r="F38" s="50"/>
    </row>
    <row collapsed="false" customFormat="false" customHeight="false" hidden="false" ht="13.3" outlineLevel="0" r="39">
      <c r="A39" s="51" t="n">
        <v>37</v>
      </c>
      <c r="B39" s="52"/>
      <c r="C39" s="8"/>
      <c r="D39" s="8"/>
      <c r="E39" s="7"/>
      <c r="F39" s="50"/>
    </row>
    <row collapsed="false" customFormat="false" customHeight="false" hidden="false" ht="13.3" outlineLevel="0" r="40">
      <c r="A40" s="55" t="n">
        <v>38</v>
      </c>
      <c r="B40" s="53"/>
      <c r="C40" s="54"/>
      <c r="D40" s="54"/>
      <c r="E40" s="7"/>
      <c r="F40" s="50"/>
    </row>
    <row collapsed="false" customFormat="false" customHeight="false" hidden="false" ht="13.3" outlineLevel="0" r="41">
      <c r="A41" s="55" t="n">
        <v>39</v>
      </c>
      <c r="B41" s="53"/>
      <c r="C41" s="54"/>
      <c r="D41" s="54"/>
      <c r="E41" s="7"/>
      <c r="F41" s="50"/>
    </row>
    <row collapsed="false" customFormat="false" customHeight="false" hidden="false" ht="13.3" outlineLevel="0" r="42">
      <c r="A42" s="55" t="n">
        <v>40</v>
      </c>
      <c r="B42" s="53"/>
      <c r="C42" s="54"/>
      <c r="D42" s="54"/>
      <c r="E42" s="7"/>
      <c r="F42" s="50"/>
    </row>
    <row collapsed="false" customFormat="false" customHeight="false" hidden="false" ht="13.3" outlineLevel="0" r="43">
      <c r="A43" s="51" t="n">
        <v>41</v>
      </c>
      <c r="B43" s="52"/>
      <c r="C43" s="8"/>
      <c r="D43" s="8"/>
      <c r="E43" s="7"/>
      <c r="F43" s="50"/>
    </row>
    <row collapsed="false" customFormat="false" customHeight="false" hidden="false" ht="13.3" outlineLevel="0" r="44">
      <c r="A44" s="51" t="n">
        <v>42</v>
      </c>
      <c r="B44" s="52"/>
      <c r="C44" s="8"/>
      <c r="D44" s="8"/>
      <c r="E44" s="7"/>
      <c r="F44" s="50"/>
    </row>
    <row collapsed="false" customFormat="false" customHeight="false" hidden="false" ht="13.3" outlineLevel="0" r="45">
      <c r="A45" s="51" t="n">
        <v>43</v>
      </c>
      <c r="B45" s="52"/>
      <c r="C45" s="8"/>
      <c r="D45" s="8"/>
      <c r="E45" s="7"/>
      <c r="F45" s="50"/>
    </row>
    <row collapsed="false" customFormat="false" customHeight="false" hidden="false" ht="13.3" outlineLevel="0" r="46">
      <c r="A46" s="55" t="n">
        <v>44</v>
      </c>
      <c r="B46" s="53"/>
      <c r="C46" s="54"/>
      <c r="D46" s="54"/>
      <c r="E46" s="7"/>
      <c r="F46" s="50"/>
    </row>
    <row collapsed="false" customFormat="false" customHeight="false" hidden="false" ht="13.3" outlineLevel="0" r="47">
      <c r="A47" s="55" t="n">
        <v>45</v>
      </c>
      <c r="B47" s="53"/>
      <c r="C47" s="54"/>
      <c r="D47" s="54"/>
      <c r="E47" s="7"/>
      <c r="F47" s="50"/>
    </row>
    <row collapsed="false" customFormat="false" customHeight="false" hidden="false" ht="13.3" outlineLevel="0" r="48">
      <c r="A48" s="55" t="n">
        <v>46</v>
      </c>
      <c r="B48" s="53"/>
      <c r="C48" s="54"/>
      <c r="D48" s="54"/>
      <c r="E48" s="7"/>
      <c r="F48" s="50"/>
    </row>
    <row collapsed="false" customFormat="false" customHeight="false" hidden="false" ht="13.3" outlineLevel="0" r="49">
      <c r="A49" s="51" t="n">
        <v>47</v>
      </c>
      <c r="B49" s="52"/>
      <c r="C49" s="8"/>
      <c r="D49" s="8"/>
      <c r="E49" s="7"/>
      <c r="F49" s="50"/>
    </row>
    <row collapsed="false" customFormat="false" customHeight="false" hidden="false" ht="13.3" outlineLevel="0" r="50">
      <c r="A50" s="51" t="n">
        <v>48</v>
      </c>
      <c r="B50" s="52"/>
      <c r="C50" s="8"/>
      <c r="D50" s="8"/>
      <c r="E50" s="7"/>
      <c r="F50" s="50"/>
    </row>
    <row collapsed="false" customFormat="false" customHeight="false" hidden="false" ht="13.3" outlineLevel="0" r="51">
      <c r="A51" s="51" t="n">
        <v>49</v>
      </c>
      <c r="B51" s="52"/>
      <c r="C51" s="8"/>
      <c r="D51" s="8"/>
      <c r="E51" s="7"/>
      <c r="F51" s="50"/>
    </row>
    <row collapsed="false" customFormat="false" customHeight="false" hidden="false" ht="13.3" outlineLevel="0" r="52">
      <c r="A52" s="56" t="n">
        <v>50</v>
      </c>
      <c r="B52" s="57"/>
      <c r="C52" s="58"/>
      <c r="D52" s="58"/>
      <c r="E52" s="59"/>
      <c r="F52" s="60"/>
    </row>
  </sheetData>
  <mergeCells count="1">
    <mergeCell ref="A1:F1"/>
  </mergeCells>
  <dataValidations count="1">
    <dataValidation allowBlank="true" operator="between" prompt="Vyber meno" promptTitle="Meno" showDropDown="false" showErrorMessage="true" showInputMessage="true" sqref="B3:B4" type="list">
      <formula1>Meno</formula1>
      <formula2>0</formula2>
    </dataValidation>
  </dataValidations>
  <printOptions headings="false" gridLines="false" gridLinesSet="true" horizontalCentered="false" verticalCentered="false"/>
  <pageMargins left="0" right="0" top="0.39375" bottom="0.393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0" zoomScaleNormal="80" zoomScalePageLayoutView="100">
      <selection activeCell="J2" activeCellId="0" pane="topLeft" sqref="A1:V40"/>
    </sheetView>
  </sheetViews>
  <cols>
    <col collapsed="false" hidden="false" max="1" min="1" style="61" width="6.59607843137255"/>
    <col collapsed="false" hidden="false" max="22" min="2" style="61" width="7.31372549019608"/>
    <col collapsed="false" hidden="false" max="23" min="23" style="61" width="6.74117647058824"/>
    <col collapsed="false" hidden="false" max="24" min="24" style="61" width="9.18039215686274"/>
    <col collapsed="false" hidden="false" max="25" min="25" style="61" width="8.17647058823529"/>
    <col collapsed="false" hidden="false" max="26" min="26" style="61" width="2.0078431372549"/>
    <col collapsed="false" hidden="false" max="1025" min="27" style="61" width="9.18039215686274"/>
  </cols>
  <sheetData>
    <row collapsed="false" customFormat="false" customHeight="false" hidden="false" ht="12.1" outlineLevel="0" r="1">
      <c r="A1" s="62" t="s">
        <v>305</v>
      </c>
      <c r="B1" s="63" t="s">
        <v>306</v>
      </c>
      <c r="C1" s="62" t="s">
        <v>307</v>
      </c>
      <c r="D1" s="64" t="s">
        <v>306</v>
      </c>
      <c r="E1" s="65" t="s">
        <v>308</v>
      </c>
      <c r="F1" s="64" t="s">
        <v>306</v>
      </c>
      <c r="G1" s="65" t="s">
        <v>309</v>
      </c>
      <c r="H1" s="64" t="s">
        <v>306</v>
      </c>
      <c r="I1" s="65" t="s">
        <v>310</v>
      </c>
      <c r="J1" s="64" t="s">
        <v>306</v>
      </c>
      <c r="K1" s="65" t="s">
        <v>311</v>
      </c>
      <c r="L1" s="64" t="s">
        <v>306</v>
      </c>
      <c r="M1" s="65" t="s">
        <v>312</v>
      </c>
      <c r="N1" s="64" t="s">
        <v>306</v>
      </c>
      <c r="O1" s="65" t="s">
        <v>313</v>
      </c>
      <c r="P1" s="64" t="s">
        <v>306</v>
      </c>
      <c r="Q1" s="65" t="s">
        <v>314</v>
      </c>
      <c r="R1" s="64" t="s">
        <v>306</v>
      </c>
      <c r="S1" s="65" t="s">
        <v>315</v>
      </c>
      <c r="T1" s="64" t="s">
        <v>306</v>
      </c>
      <c r="U1" s="65" t="s">
        <v>316</v>
      </c>
      <c r="V1" s="66"/>
      <c r="X1" s="66" t="s">
        <v>317</v>
      </c>
      <c r="Y1" s="66"/>
    </row>
    <row collapsed="false" customFormat="false" customHeight="false" hidden="false" ht="14.9" outlineLevel="0" r="2">
      <c r="A2" s="67" t="s">
        <v>318</v>
      </c>
      <c r="B2" s="68" t="n">
        <v>30</v>
      </c>
      <c r="C2" s="69" t="n">
        <v>2</v>
      </c>
      <c r="D2" s="68" t="n">
        <v>0</v>
      </c>
      <c r="E2" s="69" t="n">
        <v>7</v>
      </c>
      <c r="F2" s="68" t="n">
        <v>19</v>
      </c>
      <c r="G2" s="69" t="n">
        <v>3</v>
      </c>
      <c r="H2" s="68" t="n">
        <v>0</v>
      </c>
      <c r="I2" s="69" t="n">
        <v>7</v>
      </c>
      <c r="J2" s="68"/>
      <c r="K2" s="69"/>
      <c r="L2" s="68"/>
      <c r="M2" s="69"/>
      <c r="N2" s="68"/>
      <c r="O2" s="69"/>
      <c r="P2" s="68"/>
      <c r="Q2" s="69"/>
      <c r="R2" s="68"/>
      <c r="S2" s="69"/>
      <c r="T2" s="68"/>
      <c r="U2" s="70"/>
      <c r="V2" s="71" t="n">
        <f aca="false">C2+E2+G2+I2+K2+M2+O2+Q2+S2+U2</f>
        <v>19</v>
      </c>
      <c r="X2" s="68" t="s">
        <v>319</v>
      </c>
      <c r="Y2" s="69" t="n">
        <v>7</v>
      </c>
    </row>
    <row collapsed="false" customFormat="false" customHeight="false" hidden="false" ht="12.65" outlineLevel="0" r="3">
      <c r="A3" s="72" t="s">
        <v>320</v>
      </c>
      <c r="B3" s="73" t="n">
        <v>3</v>
      </c>
      <c r="C3" s="74" t="n">
        <v>6</v>
      </c>
      <c r="D3" s="73" t="n">
        <v>17</v>
      </c>
      <c r="E3" s="74" t="n">
        <v>3</v>
      </c>
      <c r="F3" s="73" t="n">
        <v>15</v>
      </c>
      <c r="G3" s="74" t="n">
        <v>5</v>
      </c>
      <c r="H3" s="73" t="n">
        <v>38</v>
      </c>
      <c r="I3" s="74" t="n">
        <v>4</v>
      </c>
      <c r="J3" s="73"/>
      <c r="K3" s="74"/>
      <c r="L3" s="73"/>
      <c r="M3" s="74"/>
      <c r="N3" s="73"/>
      <c r="O3" s="74"/>
      <c r="P3" s="73"/>
      <c r="Q3" s="74"/>
      <c r="R3" s="73"/>
      <c r="S3" s="74"/>
      <c r="T3" s="73"/>
      <c r="U3" s="75"/>
      <c r="V3" s="76" t="n">
        <f aca="false">C3+E3+G3+I3+K3+M3+O3+Q3+S3+U3</f>
        <v>18</v>
      </c>
      <c r="X3" s="73" t="s">
        <v>321</v>
      </c>
      <c r="Y3" s="74" t="n">
        <v>6</v>
      </c>
    </row>
    <row collapsed="false" customFormat="false" customHeight="false" hidden="false" ht="12.65" outlineLevel="0" r="4">
      <c r="A4" s="72" t="s">
        <v>61</v>
      </c>
      <c r="B4" s="73" t="n">
        <v>29</v>
      </c>
      <c r="C4" s="74" t="n">
        <v>3</v>
      </c>
      <c r="D4" s="73" t="n">
        <v>2</v>
      </c>
      <c r="E4" s="74" t="n">
        <v>6</v>
      </c>
      <c r="F4" s="73" t="n">
        <v>6</v>
      </c>
      <c r="G4" s="74" t="n">
        <v>6</v>
      </c>
      <c r="H4" s="73" t="n">
        <v>8</v>
      </c>
      <c r="I4" s="74" t="n">
        <v>6</v>
      </c>
      <c r="J4" s="73"/>
      <c r="K4" s="74"/>
      <c r="L4" s="73"/>
      <c r="M4" s="74"/>
      <c r="N4" s="73"/>
      <c r="O4" s="74"/>
      <c r="P4" s="73"/>
      <c r="Q4" s="74"/>
      <c r="R4" s="73"/>
      <c r="S4" s="74"/>
      <c r="T4" s="73"/>
      <c r="U4" s="75"/>
      <c r="V4" s="76" t="n">
        <f aca="false">C4+E4+G4+I4+K4+M4+O4+Q4+S4+U4</f>
        <v>21</v>
      </c>
      <c r="X4" s="73" t="s">
        <v>322</v>
      </c>
      <c r="Y4" s="74" t="n">
        <v>5</v>
      </c>
    </row>
    <row collapsed="false" customFormat="false" customHeight="false" hidden="false" ht="12.65" outlineLevel="0" r="5">
      <c r="A5" s="72" t="s">
        <v>323</v>
      </c>
      <c r="B5" s="73" t="n">
        <v>10</v>
      </c>
      <c r="C5" s="74" t="n">
        <v>5</v>
      </c>
      <c r="D5" s="73" t="n">
        <v>5</v>
      </c>
      <c r="E5" s="74" t="n">
        <v>5</v>
      </c>
      <c r="F5" s="73" t="n">
        <v>26</v>
      </c>
      <c r="G5" s="74" t="n">
        <v>2</v>
      </c>
      <c r="H5" s="73" t="n">
        <v>73</v>
      </c>
      <c r="I5" s="74" t="n">
        <v>2</v>
      </c>
      <c r="J5" s="73"/>
      <c r="K5" s="74"/>
      <c r="L5" s="73"/>
      <c r="M5" s="74"/>
      <c r="N5" s="73"/>
      <c r="O5" s="74"/>
      <c r="P5" s="73"/>
      <c r="Q5" s="74"/>
      <c r="R5" s="73"/>
      <c r="S5" s="74"/>
      <c r="T5" s="73"/>
      <c r="U5" s="75"/>
      <c r="V5" s="76" t="n">
        <f aca="false">C5+E5+G5+I5+K5+M5+O5+Q5+S5+U5</f>
        <v>14</v>
      </c>
      <c r="X5" s="73" t="s">
        <v>324</v>
      </c>
      <c r="Y5" s="74" t="n">
        <v>4</v>
      </c>
    </row>
    <row collapsed="false" customFormat="false" customHeight="false" hidden="false" ht="12.65" outlineLevel="0" r="6">
      <c r="A6" s="72" t="s">
        <v>325</v>
      </c>
      <c r="B6" s="73" t="n">
        <v>19</v>
      </c>
      <c r="C6" s="74" t="n">
        <v>4</v>
      </c>
      <c r="D6" s="73" t="n">
        <v>30</v>
      </c>
      <c r="E6" s="74" t="n">
        <v>2</v>
      </c>
      <c r="F6" s="73" t="n">
        <v>32</v>
      </c>
      <c r="G6" s="74" t="n">
        <v>1</v>
      </c>
      <c r="H6" s="73" t="n">
        <v>21</v>
      </c>
      <c r="I6" s="74" t="n">
        <v>5</v>
      </c>
      <c r="J6" s="73"/>
      <c r="K6" s="74"/>
      <c r="L6" s="73"/>
      <c r="M6" s="74"/>
      <c r="N6" s="73"/>
      <c r="O6" s="74"/>
      <c r="P6" s="73"/>
      <c r="Q6" s="74"/>
      <c r="R6" s="73"/>
      <c r="S6" s="74"/>
      <c r="T6" s="73"/>
      <c r="U6" s="75"/>
      <c r="V6" s="76" t="n">
        <f aca="false">C6+E6+G6+I6+K6+M6+O6+Q6+S6+U6</f>
        <v>12</v>
      </c>
      <c r="X6" s="73" t="s">
        <v>326</v>
      </c>
      <c r="Y6" s="74" t="n">
        <v>3</v>
      </c>
    </row>
    <row collapsed="false" customFormat="false" customHeight="false" hidden="false" ht="14.9" outlineLevel="0" r="7">
      <c r="A7" s="72" t="s">
        <v>327</v>
      </c>
      <c r="B7" s="73" t="n">
        <v>0</v>
      </c>
      <c r="C7" s="74" t="n">
        <v>7</v>
      </c>
      <c r="D7" s="73" t="n">
        <v>2</v>
      </c>
      <c r="E7" s="74" t="n">
        <v>6</v>
      </c>
      <c r="F7" s="73" t="n">
        <v>0</v>
      </c>
      <c r="G7" s="74" t="n">
        <v>7</v>
      </c>
      <c r="H7" s="73" t="n">
        <v>48</v>
      </c>
      <c r="I7" s="74" t="n">
        <v>3</v>
      </c>
      <c r="J7" s="73"/>
      <c r="K7" s="74"/>
      <c r="L7" s="73"/>
      <c r="M7" s="74"/>
      <c r="N7" s="73"/>
      <c r="O7" s="74"/>
      <c r="P7" s="73"/>
      <c r="Q7" s="74"/>
      <c r="R7" s="73"/>
      <c r="S7" s="74"/>
      <c r="T7" s="73"/>
      <c r="U7" s="75"/>
      <c r="V7" s="76" t="n">
        <f aca="false">C7+E7+G7+I7+K7+M7+O7+Q7+S7+U7</f>
        <v>23</v>
      </c>
      <c r="X7" s="73" t="s">
        <v>328</v>
      </c>
      <c r="Y7" s="74" t="n">
        <v>2</v>
      </c>
    </row>
    <row collapsed="false" customFormat="false" customHeight="false" hidden="false" ht="12.65" outlineLevel="0" r="8">
      <c r="A8" s="72" t="s">
        <v>43</v>
      </c>
      <c r="B8" s="73" t="n">
        <v>29</v>
      </c>
      <c r="C8" s="74" t="n">
        <v>3</v>
      </c>
      <c r="D8" s="73" t="n">
        <v>15</v>
      </c>
      <c r="E8" s="74" t="n">
        <v>4</v>
      </c>
      <c r="F8" s="73" t="n">
        <v>17</v>
      </c>
      <c r="G8" s="74" t="n">
        <v>4</v>
      </c>
      <c r="H8" s="73" t="n">
        <v>96</v>
      </c>
      <c r="I8" s="74" t="n">
        <v>1</v>
      </c>
      <c r="J8" s="73"/>
      <c r="K8" s="74"/>
      <c r="L8" s="73"/>
      <c r="M8" s="74"/>
      <c r="N8" s="73"/>
      <c r="O8" s="74"/>
      <c r="P8" s="73"/>
      <c r="Q8" s="74"/>
      <c r="R8" s="73"/>
      <c r="S8" s="74"/>
      <c r="T8" s="73"/>
      <c r="U8" s="75"/>
      <c r="V8" s="76" t="n">
        <f aca="false">C8+E8+G8+I8+K8+M8+O8+Q8+S8+U8</f>
        <v>12</v>
      </c>
      <c r="X8" s="73" t="s">
        <v>329</v>
      </c>
      <c r="Y8" s="74" t="n">
        <v>1</v>
      </c>
    </row>
    <row collapsed="false" customFormat="false" customHeight="false" hidden="false" ht="12.65" outlineLevel="0" r="9">
      <c r="A9" s="77" t="s">
        <v>330</v>
      </c>
      <c r="B9" s="78" t="s">
        <v>167</v>
      </c>
      <c r="C9" s="79" t="n">
        <v>0</v>
      </c>
      <c r="D9" s="78" t="s">
        <v>167</v>
      </c>
      <c r="E9" s="79" t="n">
        <v>0</v>
      </c>
      <c r="F9" s="78" t="s">
        <v>167</v>
      </c>
      <c r="G9" s="79" t="n">
        <v>0</v>
      </c>
      <c r="H9" s="78" t="n">
        <v>138</v>
      </c>
      <c r="I9" s="79" t="n">
        <v>0</v>
      </c>
      <c r="J9" s="78"/>
      <c r="K9" s="79"/>
      <c r="L9" s="78"/>
      <c r="M9" s="79"/>
      <c r="N9" s="78"/>
      <c r="O9" s="79"/>
      <c r="P9" s="78"/>
      <c r="Q9" s="79"/>
      <c r="R9" s="78"/>
      <c r="S9" s="79"/>
      <c r="T9" s="78"/>
      <c r="U9" s="80"/>
      <c r="V9" s="81" t="n">
        <f aca="false">C9+E9+G9+I9+K9+M9+O9+Q9+S9+U9</f>
        <v>0</v>
      </c>
      <c r="X9" s="78" t="s">
        <v>331</v>
      </c>
      <c r="Y9" s="79" t="n">
        <v>0</v>
      </c>
    </row>
    <row collapsed="false" customFormat="false" customHeight="false" hidden="false" ht="12.1" outlineLevel="0" r="10">
      <c r="A10" s="82" t="s">
        <v>318</v>
      </c>
      <c r="D10" s="71" t="s">
        <v>318</v>
      </c>
      <c r="F10" s="71" t="s">
        <v>325</v>
      </c>
      <c r="G10" s="83" t="n">
        <v>1</v>
      </c>
      <c r="H10" s="71" t="s">
        <v>325</v>
      </c>
      <c r="I10" s="83" t="n">
        <v>1</v>
      </c>
      <c r="J10" s="71" t="s">
        <v>330</v>
      </c>
      <c r="K10" s="83" t="n">
        <v>1</v>
      </c>
      <c r="L10" s="71"/>
      <c r="M10" s="83" t="n">
        <v>1</v>
      </c>
      <c r="N10" s="71"/>
      <c r="O10" s="83" t="n">
        <v>1</v>
      </c>
      <c r="P10" s="71"/>
      <c r="Q10" s="83" t="n">
        <v>1</v>
      </c>
      <c r="R10" s="71"/>
      <c r="S10" s="83" t="n">
        <v>1</v>
      </c>
      <c r="T10" s="71"/>
    </row>
    <row collapsed="false" customFormat="false" customHeight="false" hidden="false" ht="12.1" outlineLevel="0" r="11">
      <c r="A11" s="76" t="s">
        <v>320</v>
      </c>
      <c r="D11" s="76" t="s">
        <v>61</v>
      </c>
      <c r="F11" s="76" t="s">
        <v>320</v>
      </c>
      <c r="G11" s="83" t="n">
        <v>2</v>
      </c>
      <c r="H11" s="76" t="s">
        <v>323</v>
      </c>
      <c r="I11" s="83" t="n">
        <v>2</v>
      </c>
      <c r="J11" s="76" t="s">
        <v>43</v>
      </c>
      <c r="K11" s="83" t="n">
        <v>2</v>
      </c>
      <c r="L11" s="76"/>
      <c r="M11" s="83" t="n">
        <v>2</v>
      </c>
      <c r="N11" s="76"/>
      <c r="O11" s="83" t="n">
        <v>2</v>
      </c>
      <c r="P11" s="76"/>
      <c r="Q11" s="83" t="n">
        <v>2</v>
      </c>
      <c r="R11" s="76"/>
      <c r="S11" s="83" t="n">
        <v>2</v>
      </c>
      <c r="T11" s="76"/>
    </row>
    <row collapsed="false" customFormat="false" customHeight="false" hidden="false" ht="12.1" outlineLevel="0" r="12">
      <c r="A12" s="76" t="s">
        <v>61</v>
      </c>
      <c r="D12" s="76" t="s">
        <v>43</v>
      </c>
      <c r="F12" s="76" t="s">
        <v>43</v>
      </c>
      <c r="G12" s="83" t="n">
        <v>3</v>
      </c>
      <c r="H12" s="76" t="s">
        <v>318</v>
      </c>
      <c r="I12" s="83" t="n">
        <v>3</v>
      </c>
      <c r="J12" s="76" t="s">
        <v>323</v>
      </c>
      <c r="K12" s="83" t="n">
        <v>3</v>
      </c>
      <c r="L12" s="76"/>
      <c r="M12" s="83" t="n">
        <v>3</v>
      </c>
      <c r="N12" s="76"/>
      <c r="O12" s="83" t="n">
        <v>3</v>
      </c>
      <c r="P12" s="76"/>
      <c r="Q12" s="83" t="n">
        <v>3</v>
      </c>
      <c r="R12" s="76"/>
      <c r="S12" s="83" t="n">
        <v>3</v>
      </c>
      <c r="T12" s="76"/>
    </row>
    <row collapsed="false" customFormat="false" customHeight="false" hidden="false" ht="12.1" outlineLevel="0" r="13">
      <c r="A13" s="76" t="s">
        <v>323</v>
      </c>
      <c r="D13" s="76" t="s">
        <v>325</v>
      </c>
      <c r="F13" s="76" t="s">
        <v>323</v>
      </c>
      <c r="G13" s="83" t="n">
        <v>4</v>
      </c>
      <c r="H13" s="76" t="s">
        <v>43</v>
      </c>
      <c r="I13" s="83" t="n">
        <v>4</v>
      </c>
      <c r="J13" s="76" t="s">
        <v>327</v>
      </c>
      <c r="K13" s="83" t="n">
        <v>4</v>
      </c>
      <c r="L13" s="76"/>
      <c r="M13" s="83" t="n">
        <v>4</v>
      </c>
      <c r="N13" s="76"/>
      <c r="O13" s="83" t="n">
        <v>4</v>
      </c>
      <c r="P13" s="76"/>
      <c r="Q13" s="83" t="n">
        <v>4</v>
      </c>
      <c r="R13" s="76"/>
      <c r="S13" s="83" t="n">
        <v>4</v>
      </c>
      <c r="T13" s="76"/>
    </row>
    <row collapsed="false" customFormat="false" customHeight="false" hidden="false" ht="12.1" outlineLevel="0" r="14">
      <c r="A14" s="76" t="s">
        <v>325</v>
      </c>
      <c r="D14" s="76" t="s">
        <v>323</v>
      </c>
      <c r="F14" s="76" t="s">
        <v>61</v>
      </c>
      <c r="G14" s="83" t="n">
        <v>5</v>
      </c>
      <c r="H14" s="76" t="s">
        <v>320</v>
      </c>
      <c r="I14" s="83" t="n">
        <v>5</v>
      </c>
      <c r="J14" s="76" t="s">
        <v>320</v>
      </c>
      <c r="K14" s="83" t="n">
        <v>5</v>
      </c>
      <c r="L14" s="76"/>
      <c r="M14" s="83" t="n">
        <v>5</v>
      </c>
      <c r="N14" s="76"/>
      <c r="O14" s="83" t="n">
        <v>5</v>
      </c>
      <c r="P14" s="76"/>
      <c r="Q14" s="83" t="n">
        <v>5</v>
      </c>
      <c r="R14" s="76"/>
      <c r="S14" s="83" t="n">
        <v>5</v>
      </c>
      <c r="T14" s="76"/>
    </row>
    <row collapsed="false" customFormat="false" customHeight="false" hidden="false" ht="12.1" outlineLevel="0" r="15">
      <c r="A15" s="76" t="s">
        <v>327</v>
      </c>
      <c r="D15" s="76" t="s">
        <v>320</v>
      </c>
      <c r="F15" s="76" t="s">
        <v>327</v>
      </c>
      <c r="G15" s="83" t="n">
        <v>6</v>
      </c>
      <c r="H15" s="76" t="s">
        <v>61</v>
      </c>
      <c r="I15" s="83" t="n">
        <v>6</v>
      </c>
      <c r="J15" s="76" t="s">
        <v>325</v>
      </c>
      <c r="K15" s="83" t="n">
        <v>6</v>
      </c>
      <c r="L15" s="76"/>
      <c r="M15" s="83" t="n">
        <v>6</v>
      </c>
      <c r="N15" s="76"/>
      <c r="O15" s="83" t="n">
        <v>6</v>
      </c>
      <c r="P15" s="76"/>
      <c r="Q15" s="83" t="n">
        <v>6</v>
      </c>
      <c r="R15" s="76"/>
      <c r="S15" s="83" t="n">
        <v>6</v>
      </c>
      <c r="T15" s="76"/>
    </row>
    <row collapsed="false" customFormat="false" customHeight="false" hidden="false" ht="12.1" outlineLevel="0" r="16">
      <c r="A16" s="81" t="s">
        <v>43</v>
      </c>
      <c r="D16" s="81" t="s">
        <v>327</v>
      </c>
      <c r="F16" s="81" t="s">
        <v>318</v>
      </c>
      <c r="G16" s="83" t="n">
        <v>7</v>
      </c>
      <c r="H16" s="76" t="s">
        <v>327</v>
      </c>
      <c r="I16" s="83" t="n">
        <v>7</v>
      </c>
      <c r="J16" s="76" t="s">
        <v>61</v>
      </c>
      <c r="K16" s="83" t="n">
        <v>7</v>
      </c>
      <c r="L16" s="76"/>
      <c r="M16" s="83" t="n">
        <v>7</v>
      </c>
      <c r="N16" s="76"/>
      <c r="O16" s="83" t="n">
        <v>7</v>
      </c>
      <c r="P16" s="76"/>
      <c r="Q16" s="83" t="n">
        <v>7</v>
      </c>
      <c r="R16" s="76"/>
      <c r="S16" s="83" t="n">
        <v>7</v>
      </c>
      <c r="T16" s="76"/>
    </row>
    <row collapsed="false" customFormat="false" customHeight="false" hidden="false" ht="12.1" outlineLevel="0" r="17">
      <c r="G17" s="83" t="n">
        <v>8</v>
      </c>
      <c r="H17" s="81" t="s">
        <v>330</v>
      </c>
      <c r="I17" s="83" t="n">
        <v>8</v>
      </c>
      <c r="J17" s="81" t="s">
        <v>318</v>
      </c>
      <c r="K17" s="83" t="n">
        <v>8</v>
      </c>
      <c r="L17" s="81"/>
      <c r="M17" s="83" t="n">
        <v>8</v>
      </c>
      <c r="N17" s="81"/>
      <c r="O17" s="83" t="n">
        <v>8</v>
      </c>
      <c r="P17" s="81"/>
      <c r="Q17" s="83" t="n">
        <v>8</v>
      </c>
      <c r="R17" s="81"/>
      <c r="S17" s="83" t="n">
        <v>8</v>
      </c>
      <c r="T17" s="81"/>
    </row>
    <row collapsed="false" customFormat="false" customHeight="false" hidden="false" ht="12.1" outlineLevel="0" r="19">
      <c r="F19" s="63" t="s">
        <v>318</v>
      </c>
      <c r="G19" s="84" t="s">
        <v>320</v>
      </c>
      <c r="H19" s="84" t="s">
        <v>61</v>
      </c>
      <c r="I19" s="84" t="s">
        <v>323</v>
      </c>
      <c r="J19" s="84" t="s">
        <v>325</v>
      </c>
      <c r="K19" s="84" t="s">
        <v>327</v>
      </c>
      <c r="L19" s="62" t="s">
        <v>43</v>
      </c>
      <c r="M19" s="62" t="s">
        <v>330</v>
      </c>
    </row>
    <row collapsed="false" customFormat="false" customHeight="false" hidden="false" ht="12.1" outlineLevel="0" r="20">
      <c r="F20" s="85" t="n">
        <f aca="false">V2</f>
        <v>19</v>
      </c>
      <c r="G20" s="86" t="n">
        <f aca="false">V3</f>
        <v>18</v>
      </c>
      <c r="H20" s="86" t="n">
        <f aca="false">V4</f>
        <v>21</v>
      </c>
      <c r="I20" s="86" t="n">
        <f aca="false">V5</f>
        <v>14</v>
      </c>
      <c r="J20" s="86" t="n">
        <f aca="false">V6</f>
        <v>12</v>
      </c>
      <c r="K20" s="86" t="n">
        <f aca="false">V7</f>
        <v>23</v>
      </c>
      <c r="L20" s="87" t="n">
        <f aca="false">V8</f>
        <v>12</v>
      </c>
      <c r="M20" s="87" t="n">
        <f aca="false">V9</f>
        <v>0</v>
      </c>
    </row>
    <row collapsed="false" customFormat="false" customHeight="false" hidden="false" ht="12.1" outlineLevel="0" r="21">
      <c r="F21" s="85"/>
      <c r="G21" s="86"/>
      <c r="H21" s="86"/>
      <c r="I21" s="86"/>
      <c r="J21" s="86"/>
      <c r="K21" s="86"/>
      <c r="L21" s="87"/>
      <c r="M21" s="87"/>
    </row>
  </sheetData>
  <mergeCells count="9">
    <mergeCell ref="X1:Y1"/>
    <mergeCell ref="F20:F21"/>
    <mergeCell ref="G20:G21"/>
    <mergeCell ref="H20:H21"/>
    <mergeCell ref="I20:I21"/>
    <mergeCell ref="J20:J21"/>
    <mergeCell ref="K20:K21"/>
    <mergeCell ref="L20:L21"/>
    <mergeCell ref="M20:M21"/>
  </mergeCells>
  <conditionalFormatting sqref="B2:B8"/>
  <conditionalFormatting sqref="B9"/>
  <conditionalFormatting sqref="D9,F9,H9,J9,L9,N9,P9,R9,T9"/>
  <conditionalFormatting sqref="D2:D8,F2:F8,H2:H8,J2:J8,L2:L8,N2:N8,P2:P8,R2:R8,T2:T8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2006-09-16T00:00:00.00Z</dcterms:created>
  <dcterms:modified xsi:type="dcterms:W3CDTF">2013-04-28T19:57:30.00Z</dcterms:modified>
  <cp:revision>0</cp:revision>
</cp:coreProperties>
</file>