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03.kolo prezentácia" sheetId="1" r:id="rId1"/>
    <sheet name="03.kolo výsledky " sheetId="2" r:id="rId2"/>
    <sheet name="03.kolo stopky" sheetId="3" r:id="rId3"/>
    <sheet name="prezentačná listina" sheetId="4" r:id="rId4"/>
    <sheet name="Hárok3" sheetId="5" r:id="rId5"/>
  </sheets>
  <definedNames>
    <definedName name="_xlnm._FilterDatabase" localSheetId="0" hidden="1">'03.kolo prezentácia'!$A$2:$I$2</definedName>
    <definedName name="_xlnm._FilterDatabase" localSheetId="2" hidden="1">'03.kolo stopky'!$A$1:$E$1</definedName>
    <definedName name="_xlnm._FilterDatabase" localSheetId="1" hidden="1">'03.kolo výsledky '!$A$2:$V$39</definedName>
    <definedName name="_xlnm.Print_Area" localSheetId="3">'prezentačná listina'!$A$1:$G$52</definedName>
    <definedName name="Klub">#REF!</definedName>
    <definedName name="Meno">#REF!</definedName>
    <definedName name="Priezvisko">#REF!</definedName>
    <definedName name="Klub" localSheetId="2">#REF!</definedName>
    <definedName name="Meno" localSheetId="2">#REF!</definedName>
    <definedName name="Priezvisko" localSheetId="2">#REF!</definedName>
    <definedName name="Excel_BuiltIn__FilterDatabase" localSheetId="3">'prezentačná listina'!$A$2:$H$2</definedName>
  </definedNames>
  <calcPr fullCalcOnLoad="1"/>
</workbook>
</file>

<file path=xl/sharedStrings.xml><?xml version="1.0" encoding="utf-8"?>
<sst xmlns="http://schemas.openxmlformats.org/spreadsheetml/2006/main" count="342" uniqueCount="208">
  <si>
    <r>
      <t>B</t>
    </r>
    <r>
      <rPr>
        <b/>
        <sz val="10"/>
        <rFont val="Calibri"/>
        <family val="2"/>
      </rPr>
      <t xml:space="preserve">ánovská </t>
    </r>
    <r>
      <rPr>
        <b/>
        <sz val="10"/>
        <color indexed="10"/>
        <rFont val="Calibri"/>
        <family val="2"/>
      </rPr>
      <t>B</t>
    </r>
    <r>
      <rPr>
        <b/>
        <sz val="10"/>
        <rFont val="Calibri"/>
        <family val="2"/>
      </rPr>
      <t xml:space="preserve">ežecká </t>
    </r>
    <r>
      <rPr>
        <b/>
        <sz val="10"/>
        <color indexed="10"/>
        <rFont val="Calibri"/>
        <family val="2"/>
      </rPr>
      <t>L</t>
    </r>
    <r>
      <rPr>
        <b/>
        <sz val="10"/>
        <rFont val="Calibri"/>
        <family val="2"/>
      </rPr>
      <t>iga</t>
    </r>
    <r>
      <rPr>
        <b/>
        <sz val="10"/>
        <color indexed="10"/>
        <rFont val="Calibri"/>
        <family val="2"/>
      </rPr>
      <t xml:space="preserve"> 03.kolo</t>
    </r>
    <r>
      <rPr>
        <b/>
        <sz val="10"/>
        <rFont val="Calibri"/>
        <family val="2"/>
      </rPr>
      <t>, 31.03.2013, 8500 m, Ostratice</t>
    </r>
  </si>
  <si>
    <t>štartovné číslo</t>
  </si>
  <si>
    <t>meno</t>
  </si>
  <si>
    <t>priezvisko</t>
  </si>
  <si>
    <t>klub/mesto</t>
  </si>
  <si>
    <t>ročník</t>
  </si>
  <si>
    <t>KAT</t>
  </si>
  <si>
    <t>test vzorca</t>
  </si>
  <si>
    <t>Ferdinand</t>
  </si>
  <si>
    <t>Husár</t>
  </si>
  <si>
    <t>Trenčín</t>
  </si>
  <si>
    <t>Tomáš</t>
  </si>
  <si>
    <t>Benko</t>
  </si>
  <si>
    <t>Zemianske Kostoľany</t>
  </si>
  <si>
    <t>Silvia</t>
  </si>
  <si>
    <t>Valová</t>
  </si>
  <si>
    <t>Pravenec</t>
  </si>
  <si>
    <t>ŽA</t>
  </si>
  <si>
    <t>Barbora</t>
  </si>
  <si>
    <t>Doskočilová</t>
  </si>
  <si>
    <t>Milada</t>
  </si>
  <si>
    <t>ŽB</t>
  </si>
  <si>
    <t>Svetlana</t>
  </si>
  <si>
    <t>Lipárová</t>
  </si>
  <si>
    <t>TRIAN SK</t>
  </si>
  <si>
    <t>Pavol</t>
  </si>
  <si>
    <t>Grňo</t>
  </si>
  <si>
    <t>Brezolupy</t>
  </si>
  <si>
    <t>Kluvánková</t>
  </si>
  <si>
    <t>Marián</t>
  </si>
  <si>
    <t>Adamkovič</t>
  </si>
  <si>
    <t>Bánovce nad Bebravou</t>
  </si>
  <si>
    <t>Jozef</t>
  </si>
  <si>
    <t>Kundala</t>
  </si>
  <si>
    <t>Veľké Bielice</t>
  </si>
  <si>
    <t>Gunda</t>
  </si>
  <si>
    <t>Kanianka</t>
  </si>
  <si>
    <t>Ivan</t>
  </si>
  <si>
    <t>Pšenek</t>
  </si>
  <si>
    <t>Dubnica nad Váhom</t>
  </si>
  <si>
    <t>Emília</t>
  </si>
  <si>
    <t>Pšeneková</t>
  </si>
  <si>
    <t>Števica</t>
  </si>
  <si>
    <t>KRB Partizánske</t>
  </si>
  <si>
    <t>Michal</t>
  </si>
  <si>
    <t>Benjamín</t>
  </si>
  <si>
    <t>Sládeček</t>
  </si>
  <si>
    <t>Partizánske</t>
  </si>
  <si>
    <t>Mária</t>
  </si>
  <si>
    <t>Stanovičová</t>
  </si>
  <si>
    <t>Mihalička</t>
  </si>
  <si>
    <t>Juraj</t>
  </si>
  <si>
    <t>Makový</t>
  </si>
  <si>
    <t>ŠHOK BN</t>
  </si>
  <si>
    <t>Timotej</t>
  </si>
  <si>
    <t>Hupka</t>
  </si>
  <si>
    <t>AŠK Slavia Trnava</t>
  </si>
  <si>
    <t>Filip</t>
  </si>
  <si>
    <t>Pokrývka</t>
  </si>
  <si>
    <t>Gymnázium BN</t>
  </si>
  <si>
    <t>Podpera</t>
  </si>
  <si>
    <t>Štefan</t>
  </si>
  <si>
    <t>Červenka</t>
  </si>
  <si>
    <t>Peter</t>
  </si>
  <si>
    <t>Minarovič</t>
  </si>
  <si>
    <t>Branislav</t>
  </si>
  <si>
    <t>Filo</t>
  </si>
  <si>
    <t>Rybany</t>
  </si>
  <si>
    <t>Miroslav</t>
  </si>
  <si>
    <t>Podlucký</t>
  </si>
  <si>
    <t>via LS</t>
  </si>
  <si>
    <t>Kristián</t>
  </si>
  <si>
    <t>Drahomír</t>
  </si>
  <si>
    <t>Dubnička</t>
  </si>
  <si>
    <t>Radoslav</t>
  </si>
  <si>
    <t>Gráč</t>
  </si>
  <si>
    <t>Vaclaviaková</t>
  </si>
  <si>
    <t>Prievidza</t>
  </si>
  <si>
    <t>Duchyňa</t>
  </si>
  <si>
    <t>Žabokreky n. Nitrou</t>
  </si>
  <si>
    <t>Korec</t>
  </si>
  <si>
    <t>Kuruc</t>
  </si>
  <si>
    <t>Chocholná</t>
  </si>
  <si>
    <t>Marek</t>
  </si>
  <si>
    <t>Žatko</t>
  </si>
  <si>
    <t>Ostratice</t>
  </si>
  <si>
    <t>Milan</t>
  </si>
  <si>
    <t>Makiš</t>
  </si>
  <si>
    <t>Bitarovský</t>
  </si>
  <si>
    <t>ATLANTICA SportAction BN</t>
  </si>
  <si>
    <t>Antal</t>
  </si>
  <si>
    <t>Čachtice</t>
  </si>
  <si>
    <t>Bauer</t>
  </si>
  <si>
    <t>Radovan</t>
  </si>
  <si>
    <t>Bolfa</t>
  </si>
  <si>
    <t>Giertl</t>
  </si>
  <si>
    <t>Boris</t>
  </si>
  <si>
    <t>Göndöč</t>
  </si>
  <si>
    <t>Henrieta</t>
  </si>
  <si>
    <t>Hluchová</t>
  </si>
  <si>
    <t>Prusy</t>
  </si>
  <si>
    <t>Ján</t>
  </si>
  <si>
    <t>Hrčka</t>
  </si>
  <si>
    <t>Horné Naštice</t>
  </si>
  <si>
    <t>Anton</t>
  </si>
  <si>
    <t>Igaz</t>
  </si>
  <si>
    <t>Biskupice</t>
  </si>
  <si>
    <t>Samuel</t>
  </si>
  <si>
    <t>Karas</t>
  </si>
  <si>
    <t>Dušan</t>
  </si>
  <si>
    <t>Kašička</t>
  </si>
  <si>
    <t>Čierna Lehota</t>
  </si>
  <si>
    <t>Stanislav</t>
  </si>
  <si>
    <t>Kobida</t>
  </si>
  <si>
    <t>Kudla</t>
  </si>
  <si>
    <t>Kristína</t>
  </si>
  <si>
    <t>Lapinová</t>
  </si>
  <si>
    <t>Marčeková</t>
  </si>
  <si>
    <t>Omšenie</t>
  </si>
  <si>
    <t>Oprchal</t>
  </si>
  <si>
    <t>Pšenák</t>
  </si>
  <si>
    <t>Adrián</t>
  </si>
  <si>
    <t>Ryban</t>
  </si>
  <si>
    <t>Dávid</t>
  </si>
  <si>
    <t>Šípka</t>
  </si>
  <si>
    <t>Uhrovec</t>
  </si>
  <si>
    <t>Jakub</t>
  </si>
  <si>
    <t>Vančo</t>
  </si>
  <si>
    <t>CK aluplast TEAM</t>
  </si>
  <si>
    <t>Patrik</t>
  </si>
  <si>
    <t>Varga</t>
  </si>
  <si>
    <t>Dvorec</t>
  </si>
  <si>
    <t>Nina</t>
  </si>
  <si>
    <t>Vavrová</t>
  </si>
  <si>
    <t>Andrej</t>
  </si>
  <si>
    <t>Vlček</t>
  </si>
  <si>
    <t>Žitná Radiša</t>
  </si>
  <si>
    <r>
      <t>B</t>
    </r>
    <r>
      <rPr>
        <b/>
        <sz val="18"/>
        <color indexed="8"/>
        <rFont val="Calibri"/>
        <family val="2"/>
      </rPr>
      <t xml:space="preserve">ánovská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03.kolo</t>
    </r>
    <r>
      <rPr>
        <b/>
        <sz val="18"/>
        <color indexed="8"/>
        <rFont val="Calibri"/>
        <family val="2"/>
      </rPr>
      <t>, 31.03.2013, 8500 m, Ostratice</t>
    </r>
  </si>
  <si>
    <t>celkové poradie</t>
  </si>
  <si>
    <t>poradie v KAT</t>
  </si>
  <si>
    <t>čas v cieli</t>
  </si>
  <si>
    <t>ᴓ čas na 1000m</t>
  </si>
  <si>
    <t>strata na víťaza</t>
  </si>
  <si>
    <t>body 1.kolo</t>
  </si>
  <si>
    <t>body 2.kolo</t>
  </si>
  <si>
    <t>body 3.kolo</t>
  </si>
  <si>
    <t>body 4.kolo</t>
  </si>
  <si>
    <t>body 5.kolo</t>
  </si>
  <si>
    <t>body 6.kolo</t>
  </si>
  <si>
    <t>body 7.kolo</t>
  </si>
  <si>
    <t>body 8.kolo</t>
  </si>
  <si>
    <t>body 9.kolo</t>
  </si>
  <si>
    <t>body 10.kolo</t>
  </si>
  <si>
    <t>body BBL</t>
  </si>
  <si>
    <t>DNF</t>
  </si>
  <si>
    <t>poradie</t>
  </si>
  <si>
    <t>* vlož hodnoty zo súboru "vysledky 01,kolo,txt"</t>
  </si>
  <si>
    <r>
      <t>B</t>
    </r>
    <r>
      <rPr>
        <b/>
        <sz val="10"/>
        <rFont val="Calibri"/>
        <family val="2"/>
      </rPr>
      <t xml:space="preserve">ánovská </t>
    </r>
    <r>
      <rPr>
        <b/>
        <sz val="10"/>
        <color indexed="10"/>
        <rFont val="Calibri"/>
        <family val="2"/>
      </rPr>
      <t>B</t>
    </r>
    <r>
      <rPr>
        <b/>
        <sz val="10"/>
        <rFont val="Calibri"/>
        <family val="2"/>
      </rPr>
      <t xml:space="preserve">ežecká </t>
    </r>
    <r>
      <rPr>
        <b/>
        <sz val="10"/>
        <color indexed="10"/>
        <rFont val="Calibri"/>
        <family val="2"/>
      </rPr>
      <t>L</t>
    </r>
    <r>
      <rPr>
        <b/>
        <sz val="10"/>
        <rFont val="Calibri"/>
        <family val="2"/>
      </rPr>
      <t>iga</t>
    </r>
    <r>
      <rPr>
        <b/>
        <sz val="10"/>
        <color indexed="10"/>
        <rFont val="Calibri"/>
        <family val="2"/>
      </rPr>
      <t xml:space="preserve"> 02.kolo</t>
    </r>
    <r>
      <rPr>
        <b/>
        <sz val="10"/>
        <rFont val="Calibri"/>
        <family val="2"/>
      </rPr>
      <t>, 24.02.2013, 6000 m, Bánovce n. B. - kúpalisko "Pažiť"</t>
    </r>
  </si>
  <si>
    <t>Ka t e g ó r i e :</t>
  </si>
  <si>
    <t>Muži A ( 1 9 9 8 - 1 9 8 4 )</t>
  </si>
  <si>
    <t>Muži B ( 1 9 8 3 - 1 9 7 4 )</t>
  </si>
  <si>
    <t>Muži C ( 1 9 7 3 - 1 9 6 4 )</t>
  </si>
  <si>
    <t>Muži D ( 1 9 6 3 - 1 9 5 4 )</t>
  </si>
  <si>
    <t>Muži E ( 1 9 5 3 - s t a r š í )</t>
  </si>
  <si>
    <t>Ženy A ( 1 9 9 8 - 1 9 7 4 )</t>
  </si>
  <si>
    <t>Ženy B ( 1 9 7 3 - s t a r š i e )</t>
  </si>
  <si>
    <t>Bod o v a n i e :</t>
  </si>
  <si>
    <t>1. miesto : 2 0 b o d o v</t>
  </si>
  <si>
    <t>2. miesto : 1 7 b o d o v</t>
  </si>
  <si>
    <t>3. miesto : 1 4 b o d o v</t>
  </si>
  <si>
    <t>4. miesto : 1 2 b o d o v</t>
  </si>
  <si>
    <t>5. miesto : 1 0 b o d o v</t>
  </si>
  <si>
    <t>6. miesto : 9 b o d o v</t>
  </si>
  <si>
    <t>7. miesto : 8 b o d o v</t>
  </si>
  <si>
    <t>8. miesto : 7 b o d o v</t>
  </si>
  <si>
    <t>9. miesto : 6 b o d o v</t>
  </si>
  <si>
    <t>10. miesto : 5 b o d o v</t>
  </si>
  <si>
    <t>11. miesto : 4 b o d y</t>
  </si>
  <si>
    <t>12. miesto : 3 b o d y</t>
  </si>
  <si>
    <t>13. miesto : 2 b o d y</t>
  </si>
  <si>
    <t>14. - počet účastníkov : 1 bod</t>
  </si>
  <si>
    <t>Meno</t>
  </si>
  <si>
    <t>body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</si>
  <si>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</si>
  <si>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</si>
  <si>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</si>
  <si>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</si>
  <si>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</si>
  <si>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</si>
  <si>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</si>
  <si>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</si>
  <si>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</si>
  <si>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</si>
  <si>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Bodovanie</t>
  </si>
  <si>
    <t>Jojo</t>
  </si>
  <si>
    <t>1. miesto</t>
  </si>
  <si>
    <t>Lacko</t>
  </si>
  <si>
    <t>2. miesto</t>
  </si>
  <si>
    <t>3. miesto</t>
  </si>
  <si>
    <t>Tata</t>
  </si>
  <si>
    <t>4. miesto</t>
  </si>
  <si>
    <t>Martin</t>
  </si>
  <si>
    <t>5. miesto</t>
  </si>
  <si>
    <t>Janko</t>
  </si>
  <si>
    <t>6. miesto</t>
  </si>
  <si>
    <t>7. miesto</t>
  </si>
  <si>
    <t>Dodo</t>
  </si>
  <si>
    <t>8. miesto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</si>
</sst>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.00"/>
    <numFmt numFmtId="166" formatCode="[H]:MM:SS.00"/>
    <numFmt numFmtId="167" formatCode="0"/>
    <numFmt numFmtId="168" formatCode="H:MM:SS.0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3" fillId="0" borderId="1" xfId="0" applyFont="1" applyBorder="1" applyAlignment="1">
      <alignment horizontal="center"/>
    </xf>
    <xf numFmtId="164" fontId="5" fillId="0" borderId="2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0" fillId="0" borderId="2" xfId="0" applyBorder="1" applyAlignment="1">
      <alignment horizontal="center"/>
    </xf>
    <xf numFmtId="165" fontId="0" fillId="0" borderId="2" xfId="0" applyNumberFormat="1" applyBorder="1" applyAlignment="1">
      <alignment/>
    </xf>
    <xf numFmtId="167" fontId="2" fillId="0" borderId="2" xfId="0" applyNumberFormat="1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Alignment="1">
      <alignment horizontal="center" vertical="center"/>
    </xf>
    <xf numFmtId="164" fontId="10" fillId="0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center" vertical="center" wrapText="1"/>
    </xf>
    <xf numFmtId="164" fontId="11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8" fontId="0" fillId="0" borderId="0" xfId="0" applyNumberFormat="1" applyAlignment="1">
      <alignment/>
    </xf>
    <xf numFmtId="164" fontId="3" fillId="0" borderId="2" xfId="0" applyFont="1" applyBorder="1" applyAlignment="1">
      <alignment horizont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Font="1" applyFill="1" applyBorder="1" applyAlignment="1">
      <alignment horizontal="center"/>
    </xf>
    <xf numFmtId="164" fontId="2" fillId="0" borderId="12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2" fillId="0" borderId="16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2" fillId="0" borderId="17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/>
    </xf>
    <xf numFmtId="164" fontId="13" fillId="0" borderId="0" xfId="0" applyFont="1" applyAlignment="1">
      <alignment horizontal="center" vertical="center"/>
    </xf>
    <xf numFmtId="164" fontId="13" fillId="0" borderId="19" xfId="0" applyFont="1" applyBorder="1" applyAlignment="1">
      <alignment horizontal="center" vertical="center"/>
    </xf>
    <xf numFmtId="164" fontId="13" fillId="0" borderId="20" xfId="0" applyFont="1" applyBorder="1" applyAlignment="1">
      <alignment horizontal="center" vertical="center"/>
    </xf>
    <xf numFmtId="164" fontId="13" fillId="0" borderId="21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13" fillId="0" borderId="22" xfId="0" applyFont="1" applyBorder="1" applyAlignment="1">
      <alignment horizontal="center" vertical="center"/>
    </xf>
    <xf numFmtId="164" fontId="13" fillId="0" borderId="23" xfId="0" applyFont="1" applyBorder="1" applyAlignment="1">
      <alignment horizontal="center" vertical="center"/>
    </xf>
    <xf numFmtId="164" fontId="13" fillId="0" borderId="24" xfId="0" applyFont="1" applyBorder="1" applyAlignment="1">
      <alignment horizontal="center" vertical="center"/>
    </xf>
    <xf numFmtId="164" fontId="13" fillId="0" borderId="25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26" xfId="0" applyFont="1" applyBorder="1" applyAlignment="1">
      <alignment horizontal="center" vertical="center"/>
    </xf>
    <xf numFmtId="164" fontId="13" fillId="0" borderId="27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 vertical="center"/>
    </xf>
    <xf numFmtId="164" fontId="13" fillId="0" borderId="28" xfId="0" applyFont="1" applyBorder="1" applyAlignment="1">
      <alignment horizontal="center" vertical="center"/>
    </xf>
    <xf numFmtId="164" fontId="13" fillId="0" borderId="11" xfId="0" applyFont="1" applyBorder="1" applyAlignment="1">
      <alignment horizontal="center" vertical="center"/>
    </xf>
    <xf numFmtId="164" fontId="13" fillId="0" borderId="29" xfId="0" applyFont="1" applyBorder="1" applyAlignment="1">
      <alignment horizontal="center" vertical="center"/>
    </xf>
    <xf numFmtId="164" fontId="13" fillId="0" borderId="30" xfId="0" applyFont="1" applyBorder="1" applyAlignment="1">
      <alignment horizontal="center" vertical="center"/>
    </xf>
    <xf numFmtId="164" fontId="13" fillId="0" borderId="18" xfId="0" applyFont="1" applyBorder="1" applyAlignment="1">
      <alignment horizontal="center" vertical="center"/>
    </xf>
    <xf numFmtId="164" fontId="13" fillId="0" borderId="31" xfId="0" applyFont="1" applyBorder="1" applyAlignment="1">
      <alignment horizontal="center" vertical="center"/>
    </xf>
    <xf numFmtId="164" fontId="13" fillId="0" borderId="15" xfId="0" applyFont="1" applyBorder="1" applyAlignment="1">
      <alignment horizontal="center" vertical="center"/>
    </xf>
    <xf numFmtId="164" fontId="13" fillId="0" borderId="32" xfId="0" applyFont="1" applyBorder="1" applyAlignment="1">
      <alignment horizontal="center" vertical="center"/>
    </xf>
    <xf numFmtId="164" fontId="14" fillId="0" borderId="0" xfId="0" applyFont="1" applyAlignment="1">
      <alignment horizontal="right" vertical="center"/>
    </xf>
    <xf numFmtId="164" fontId="13" fillId="0" borderId="33" xfId="0" applyFont="1" applyBorder="1" applyAlignment="1">
      <alignment horizontal="center" vertical="center"/>
    </xf>
    <xf numFmtId="164" fontId="3" fillId="0" borderId="21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="80" zoomScaleNormal="80" workbookViewId="0" topLeftCell="A4">
      <selection activeCell="D40" sqref="D40"/>
    </sheetView>
  </sheetViews>
  <sheetFormatPr defaultColWidth="9.140625" defaultRowHeight="15"/>
  <cols>
    <col min="1" max="1" width="9.7109375" style="1" customWidth="1"/>
    <col min="2" max="2" width="11.00390625" style="2" customWidth="1"/>
    <col min="3" max="3" width="22.00390625" style="2" customWidth="1"/>
    <col min="4" max="4" width="23.7109375" style="2" customWidth="1"/>
    <col min="5" max="5" width="6.57421875" style="1" customWidth="1"/>
    <col min="6" max="6" width="7.7109375" style="2" customWidth="1"/>
    <col min="7" max="7" width="16.7109375" style="2" customWidth="1"/>
    <col min="8" max="8" width="10.8515625" style="2" customWidth="1"/>
    <col min="9" max="9" width="13.00390625" style="2" customWidth="1"/>
    <col min="10" max="16384" width="9.140625" style="2" customWidth="1"/>
  </cols>
  <sheetData>
    <row r="1" spans="1:6" ht="24" customHeight="1">
      <c r="A1" s="3" t="s">
        <v>0</v>
      </c>
      <c r="B1" s="3"/>
      <c r="C1" s="3"/>
      <c r="D1" s="3"/>
      <c r="E1" s="3"/>
      <c r="F1" s="3"/>
    </row>
    <row r="2" spans="1:9" s="5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>
        <v>1999</v>
      </c>
      <c r="I2" s="6" t="str">
        <f>IF(H2&lt;1954,"ME",IF(H2&lt;1964,"MD",IF(H2&lt;1974,"MC",IF(H2&lt;1984,"MB",IF(H2&lt;1999,"MA",IF(H2&gt;1998,"HOBBY",""))))))</f>
        <v>HOBBY</v>
      </c>
    </row>
    <row r="3" spans="1:6" ht="15">
      <c r="A3" s="7">
        <v>1</v>
      </c>
      <c r="B3" s="8" t="s">
        <v>8</v>
      </c>
      <c r="C3" s="8" t="s">
        <v>9</v>
      </c>
      <c r="D3" s="8" t="s">
        <v>10</v>
      </c>
      <c r="E3" s="7">
        <v>1944</v>
      </c>
      <c r="F3" s="9" t="str">
        <f>IF(E3&lt;1954,"ME",IF(E3&lt;1964,"MD",IF(E3&lt;1974,"MC",IF(E3&lt;1984,"MB",IF(E3&lt;1999,"MA",IF(E3&gt;1998,"HOBBY",""))))))</f>
        <v>ME</v>
      </c>
    </row>
    <row r="4" spans="1:6" ht="15">
      <c r="A4" s="7">
        <v>2</v>
      </c>
      <c r="B4" s="8" t="s">
        <v>11</v>
      </c>
      <c r="C4" s="8" t="s">
        <v>12</v>
      </c>
      <c r="D4" s="8" t="s">
        <v>13</v>
      </c>
      <c r="E4" s="7">
        <v>1987</v>
      </c>
      <c r="F4" s="9" t="str">
        <f>IF(E4&lt;1954,"ME",IF(E4&lt;1964,"MD",IF(E4&lt;1974,"MC",IF(E4&lt;1984,"MB",IF(E4&lt;1999,"MA",IF(E4&gt;1998,"HOBBY",""))))))</f>
        <v>MA</v>
      </c>
    </row>
    <row r="5" spans="1:6" ht="15">
      <c r="A5" s="7">
        <v>3</v>
      </c>
      <c r="B5" s="8" t="s">
        <v>14</v>
      </c>
      <c r="C5" s="8" t="s">
        <v>15</v>
      </c>
      <c r="D5" s="8" t="s">
        <v>16</v>
      </c>
      <c r="E5" s="7">
        <v>1991</v>
      </c>
      <c r="F5" s="9" t="s">
        <v>17</v>
      </c>
    </row>
    <row r="6" spans="1:6" ht="15">
      <c r="A6" s="7">
        <v>4</v>
      </c>
      <c r="B6" s="8" t="s">
        <v>18</v>
      </c>
      <c r="C6" s="8" t="s">
        <v>19</v>
      </c>
      <c r="D6" s="8" t="s">
        <v>10</v>
      </c>
      <c r="E6" s="7">
        <v>1992</v>
      </c>
      <c r="F6" s="9" t="s">
        <v>17</v>
      </c>
    </row>
    <row r="7" spans="1:6" ht="15">
      <c r="A7" s="7">
        <v>5</v>
      </c>
      <c r="B7" s="8" t="s">
        <v>20</v>
      </c>
      <c r="C7" s="8" t="s">
        <v>19</v>
      </c>
      <c r="D7" s="8" t="s">
        <v>10</v>
      </c>
      <c r="E7" s="7">
        <v>1968</v>
      </c>
      <c r="F7" s="9" t="s">
        <v>21</v>
      </c>
    </row>
    <row r="8" spans="1:6" ht="15">
      <c r="A8" s="7">
        <v>6</v>
      </c>
      <c r="B8" s="8" t="s">
        <v>22</v>
      </c>
      <c r="C8" s="8" t="s">
        <v>23</v>
      </c>
      <c r="D8" s="8" t="s">
        <v>24</v>
      </c>
      <c r="E8" s="7">
        <v>1987</v>
      </c>
      <c r="F8" s="9" t="s">
        <v>17</v>
      </c>
    </row>
    <row r="9" spans="1:6" ht="15">
      <c r="A9" s="7">
        <v>7</v>
      </c>
      <c r="B9" s="8" t="s">
        <v>25</v>
      </c>
      <c r="C9" s="8" t="s">
        <v>26</v>
      </c>
      <c r="D9" s="8" t="s">
        <v>27</v>
      </c>
      <c r="E9" s="7">
        <v>1970</v>
      </c>
      <c r="F9" s="9" t="str">
        <f>IF(E9&lt;1954,"ME",IF(E9&lt;1964,"MD",IF(E9&lt;1974,"MC",IF(E9&lt;1984,"MB",IF(E9&lt;1999,"MA",IF(E9&gt;1998,"HOBBY",""))))))</f>
        <v>MC</v>
      </c>
    </row>
    <row r="10" spans="1:6" ht="15">
      <c r="A10" s="7">
        <v>8</v>
      </c>
      <c r="B10" s="8" t="s">
        <v>18</v>
      </c>
      <c r="C10" s="8" t="s">
        <v>28</v>
      </c>
      <c r="D10" s="8" t="s">
        <v>27</v>
      </c>
      <c r="E10" s="7">
        <v>1994</v>
      </c>
      <c r="F10" s="9" t="s">
        <v>17</v>
      </c>
    </row>
    <row r="11" spans="1:6" ht="15">
      <c r="A11" s="7">
        <v>9</v>
      </c>
      <c r="B11" s="8" t="s">
        <v>29</v>
      </c>
      <c r="C11" s="8" t="s">
        <v>30</v>
      </c>
      <c r="D11" s="8" t="s">
        <v>31</v>
      </c>
      <c r="E11" s="7">
        <v>1964</v>
      </c>
      <c r="F11" s="9" t="str">
        <f>IF(E11&lt;1954,"ME",IF(E11&lt;1964,"MD",IF(E11&lt;1974,"MC",IF(E11&lt;1984,"MB",IF(E11&lt;1999,"MA",IF(E11&gt;1998,"HOBBY",""))))))</f>
        <v>MC</v>
      </c>
    </row>
    <row r="12" spans="1:6" ht="15">
      <c r="A12" s="7">
        <v>10</v>
      </c>
      <c r="B12" s="8" t="s">
        <v>32</v>
      </c>
      <c r="C12" s="8" t="s">
        <v>33</v>
      </c>
      <c r="D12" s="8" t="s">
        <v>34</v>
      </c>
      <c r="E12" s="7">
        <v>1982</v>
      </c>
      <c r="F12" s="9" t="str">
        <f>IF(E12&lt;1954,"ME",IF(E12&lt;1964,"MD",IF(E12&lt;1974,"MC",IF(E12&lt;1984,"MB",IF(E12&lt;1999,"MA",IF(E12&gt;1998,"HOBBY",""))))))</f>
        <v>MB</v>
      </c>
    </row>
    <row r="13" spans="1:6" ht="15">
      <c r="A13" s="7">
        <v>11</v>
      </c>
      <c r="B13" s="8" t="s">
        <v>32</v>
      </c>
      <c r="C13" s="8" t="s">
        <v>35</v>
      </c>
      <c r="D13" s="8" t="s">
        <v>36</v>
      </c>
      <c r="E13" s="7">
        <v>1955</v>
      </c>
      <c r="F13" s="9" t="str">
        <f>IF(E13&lt;1954,"ME",IF(E13&lt;1964,"MD",IF(E13&lt;1974,"MC",IF(E13&lt;1984,"MB",IF(E13&lt;1999,"MA",IF(E13&gt;1998,"HOBBY",""))))))</f>
        <v>MD</v>
      </c>
    </row>
    <row r="14" spans="1:6" ht="15">
      <c r="A14" s="7">
        <v>12</v>
      </c>
      <c r="B14" s="8" t="s">
        <v>37</v>
      </c>
      <c r="C14" s="8" t="s">
        <v>38</v>
      </c>
      <c r="D14" s="8" t="s">
        <v>39</v>
      </c>
      <c r="E14" s="7">
        <v>1967</v>
      </c>
      <c r="F14" s="9" t="str">
        <f>IF(E14&lt;1954,"ME",IF(E14&lt;1964,"MD",IF(E14&lt;1974,"MC",IF(E14&lt;1984,"MB",IF(E14&lt;1999,"MA",IF(E14&gt;1998,"HOBBY",""))))))</f>
        <v>MC</v>
      </c>
    </row>
    <row r="15" spans="1:6" ht="15">
      <c r="A15" s="7">
        <v>13</v>
      </c>
      <c r="B15" s="8" t="s">
        <v>40</v>
      </c>
      <c r="C15" s="8" t="s">
        <v>41</v>
      </c>
      <c r="D15" s="8" t="s">
        <v>39</v>
      </c>
      <c r="E15" s="7">
        <v>1965</v>
      </c>
      <c r="F15" s="9" t="s">
        <v>21</v>
      </c>
    </row>
    <row r="16" spans="1:6" ht="15">
      <c r="A16" s="7">
        <v>14</v>
      </c>
      <c r="B16" s="8" t="s">
        <v>32</v>
      </c>
      <c r="C16" s="8" t="s">
        <v>42</v>
      </c>
      <c r="D16" s="8" t="s">
        <v>43</v>
      </c>
      <c r="E16" s="7">
        <v>1970</v>
      </c>
      <c r="F16" s="9" t="str">
        <f>IF(E16&lt;1954,"ME",IF(E16&lt;1964,"MD",IF(E16&lt;1974,"MC",IF(E16&lt;1984,"MB",IF(E16&lt;1999,"MA",IF(E16&gt;1998,"HOBBY",""))))))</f>
        <v>MC</v>
      </c>
    </row>
    <row r="17" spans="1:6" ht="15">
      <c r="A17" s="7">
        <v>15</v>
      </c>
      <c r="B17" s="8" t="s">
        <v>44</v>
      </c>
      <c r="C17" s="8" t="s">
        <v>42</v>
      </c>
      <c r="D17" s="8" t="s">
        <v>43</v>
      </c>
      <c r="E17" s="7">
        <v>1997</v>
      </c>
      <c r="F17" s="9" t="str">
        <f>IF(E17&lt;1954,"ME",IF(E17&lt;1964,"MD",IF(E17&lt;1974,"MC",IF(E17&lt;1984,"MB",IF(E17&lt;1999,"MA",IF(E17&gt;1998,"HOBBY",""))))))</f>
        <v>MA</v>
      </c>
    </row>
    <row r="18" spans="1:6" ht="15">
      <c r="A18" s="7">
        <v>17</v>
      </c>
      <c r="B18" s="8" t="s">
        <v>45</v>
      </c>
      <c r="C18" s="8" t="s">
        <v>46</v>
      </c>
      <c r="D18" s="8" t="s">
        <v>47</v>
      </c>
      <c r="E18" s="7">
        <v>1977</v>
      </c>
      <c r="F18" s="9" t="str">
        <f>IF(E18&lt;1954,"ME",IF(E18&lt;1964,"MD",IF(E18&lt;1974,"MC",IF(E18&lt;1984,"MB",IF(E18&lt;1999,"MA",IF(E18&gt;1998,"HOBBY",""))))))</f>
        <v>MB</v>
      </c>
    </row>
    <row r="19" spans="1:6" ht="15">
      <c r="A19" s="7">
        <v>18</v>
      </c>
      <c r="B19" s="8" t="s">
        <v>48</v>
      </c>
      <c r="C19" s="8" t="s">
        <v>49</v>
      </c>
      <c r="D19" s="8" t="s">
        <v>47</v>
      </c>
      <c r="E19" s="7">
        <v>1980</v>
      </c>
      <c r="F19" s="9" t="s">
        <v>17</v>
      </c>
    </row>
    <row r="20" spans="1:6" ht="15">
      <c r="A20" s="7">
        <v>19</v>
      </c>
      <c r="B20" s="8" t="s">
        <v>11</v>
      </c>
      <c r="C20" s="8" t="s">
        <v>50</v>
      </c>
      <c r="D20" s="8" t="s">
        <v>47</v>
      </c>
      <c r="E20" s="7">
        <v>1979</v>
      </c>
      <c r="F20" s="9" t="str">
        <f>IF(E20&lt;1954,"ME",IF(E20&lt;1964,"MD",IF(E20&lt;1974,"MC",IF(E20&lt;1984,"MB",IF(E20&lt;1999,"MA",IF(E20&gt;1998,"HOBBY",""))))))</f>
        <v>MB</v>
      </c>
    </row>
    <row r="21" spans="1:6" ht="15">
      <c r="A21" s="7">
        <v>20</v>
      </c>
      <c r="B21" s="8" t="s">
        <v>51</v>
      </c>
      <c r="C21" s="8" t="s">
        <v>52</v>
      </c>
      <c r="D21" s="8" t="s">
        <v>53</v>
      </c>
      <c r="E21" s="7">
        <v>1985</v>
      </c>
      <c r="F21" s="9" t="str">
        <f>IF(E21&lt;1954,"ME",IF(E21&lt;1964,"MD",IF(E21&lt;1974,"MC",IF(E21&lt;1984,"MB",IF(E21&lt;1999,"MA",IF(E21&gt;1998,"HOBBY",""))))))</f>
        <v>MA</v>
      </c>
    </row>
    <row r="22" spans="1:6" ht="15">
      <c r="A22" s="7">
        <v>21</v>
      </c>
      <c r="B22" s="8" t="s">
        <v>54</v>
      </c>
      <c r="C22" s="8" t="s">
        <v>55</v>
      </c>
      <c r="D22" s="8" t="s">
        <v>56</v>
      </c>
      <c r="E22" s="7">
        <v>1991</v>
      </c>
      <c r="F22" s="9" t="str">
        <f>IF(E22&lt;1954,"ME",IF(E22&lt;1964,"MD",IF(E22&lt;1974,"MC",IF(E22&lt;1984,"MB",IF(E22&lt;1999,"MA",IF(E22&gt;1998,"HOBBY",""))))))</f>
        <v>MA</v>
      </c>
    </row>
    <row r="23" spans="1:6" ht="15">
      <c r="A23" s="7">
        <v>22</v>
      </c>
      <c r="B23" s="8" t="s">
        <v>57</v>
      </c>
      <c r="C23" s="8" t="s">
        <v>58</v>
      </c>
      <c r="D23" s="8" t="s">
        <v>59</v>
      </c>
      <c r="E23" s="7">
        <v>1995</v>
      </c>
      <c r="F23" s="9" t="str">
        <f>IF(E23&lt;1954,"ME",IF(E23&lt;1964,"MD",IF(E23&lt;1974,"MC",IF(E23&lt;1984,"MB",IF(E23&lt;1999,"MA",IF(E23&gt;1998,"HOBBY",""))))))</f>
        <v>MA</v>
      </c>
    </row>
    <row r="24" spans="1:6" ht="15">
      <c r="A24" s="7">
        <v>23</v>
      </c>
      <c r="B24" s="8" t="s">
        <v>11</v>
      </c>
      <c r="C24" s="8" t="s">
        <v>60</v>
      </c>
      <c r="D24" s="8" t="s">
        <v>10</v>
      </c>
      <c r="E24" s="7">
        <v>1986</v>
      </c>
      <c r="F24" s="9" t="str">
        <f>IF(E24&lt;1954,"ME",IF(E24&lt;1964,"MD",IF(E24&lt;1974,"MC",IF(E24&lt;1984,"MB",IF(E24&lt;1999,"MA",IF(E24&gt;1998,"HOBBY",""))))))</f>
        <v>MA</v>
      </c>
    </row>
    <row r="25" spans="1:6" ht="15">
      <c r="A25" s="7">
        <v>24</v>
      </c>
      <c r="B25" s="8" t="s">
        <v>61</v>
      </c>
      <c r="C25" s="8" t="s">
        <v>62</v>
      </c>
      <c r="D25" s="8" t="s">
        <v>39</v>
      </c>
      <c r="E25" s="7">
        <v>1966</v>
      </c>
      <c r="F25" s="9" t="str">
        <f>IF(E25&lt;1954,"ME",IF(E25&lt;1964,"MD",IF(E25&lt;1974,"MC",IF(E25&lt;1984,"MB",IF(E25&lt;1999,"MA",IF(E25&gt;1998,"HOBBY",""))))))</f>
        <v>MC</v>
      </c>
    </row>
    <row r="26" spans="1:6" ht="15">
      <c r="A26" s="7">
        <v>25</v>
      </c>
      <c r="B26" s="8" t="s">
        <v>63</v>
      </c>
      <c r="C26" s="8" t="s">
        <v>64</v>
      </c>
      <c r="D26" s="8" t="s">
        <v>31</v>
      </c>
      <c r="E26" s="7">
        <v>1969</v>
      </c>
      <c r="F26" s="9" t="str">
        <f>IF(E26&lt;1954,"ME",IF(E26&lt;1964,"MD",IF(E26&lt;1974,"MC",IF(E26&lt;1984,"MB",IF(E26&lt;1999,"MA",IF(E26&gt;1998,"HOBBY",""))))))</f>
        <v>MC</v>
      </c>
    </row>
    <row r="27" spans="1:6" ht="15">
      <c r="A27" s="7">
        <v>26</v>
      </c>
      <c r="B27" s="8" t="s">
        <v>65</v>
      </c>
      <c r="C27" s="8" t="s">
        <v>66</v>
      </c>
      <c r="D27" s="8" t="s">
        <v>67</v>
      </c>
      <c r="E27" s="7">
        <v>1976</v>
      </c>
      <c r="F27" s="9" t="str">
        <f>IF(E27&lt;1954,"ME",IF(E27&lt;1964,"MD",IF(E27&lt;1974,"MC",IF(E27&lt;1984,"MB",IF(E27&lt;1999,"MA",IF(E27&gt;1998,"HOBBY",""))))))</f>
        <v>MB</v>
      </c>
    </row>
    <row r="28" spans="1:6" ht="15">
      <c r="A28" s="7">
        <v>27</v>
      </c>
      <c r="B28" s="8" t="s">
        <v>68</v>
      </c>
      <c r="C28" s="8" t="s">
        <v>69</v>
      </c>
      <c r="D28" s="8" t="s">
        <v>70</v>
      </c>
      <c r="E28" s="7">
        <v>1973</v>
      </c>
      <c r="F28" s="9" t="str">
        <f>IF(E28&lt;1954,"ME",IF(E28&lt;1964,"MD",IF(E28&lt;1974,"MC",IF(E28&lt;1984,"MB",IF(E28&lt;1999,"MA",IF(E28&gt;1998,"HOBBY",""))))))</f>
        <v>MC</v>
      </c>
    </row>
    <row r="29" spans="1:6" ht="15">
      <c r="A29" s="7">
        <v>28</v>
      </c>
      <c r="B29" s="8" t="s">
        <v>71</v>
      </c>
      <c r="C29" s="8" t="s">
        <v>69</v>
      </c>
      <c r="D29" s="8" t="s">
        <v>70</v>
      </c>
      <c r="E29" s="7">
        <v>1997</v>
      </c>
      <c r="F29" s="9" t="str">
        <f>IF(E29&lt;1954,"ME",IF(E29&lt;1964,"MD",IF(E29&lt;1974,"MC",IF(E29&lt;1984,"MB",IF(E29&lt;1999,"MA",IF(E29&gt;1998,"HOBBY",""))))))</f>
        <v>MA</v>
      </c>
    </row>
    <row r="30" spans="1:6" ht="15">
      <c r="A30" s="7">
        <v>29</v>
      </c>
      <c r="B30" s="8" t="s">
        <v>72</v>
      </c>
      <c r="C30" s="8" t="s">
        <v>73</v>
      </c>
      <c r="D30" s="8" t="s">
        <v>31</v>
      </c>
      <c r="E30" s="7">
        <v>1958</v>
      </c>
      <c r="F30" s="9" t="str">
        <f>IF(E30&lt;1954,"ME",IF(E30&lt;1964,"MD",IF(E30&lt;1974,"MC",IF(E30&lt;1984,"MB",IF(E30&lt;1999,"MA",IF(E30&gt;1998,"HOBBY",""))))))</f>
        <v>MD</v>
      </c>
    </row>
    <row r="31" spans="1:6" ht="15">
      <c r="A31" s="7">
        <v>30</v>
      </c>
      <c r="B31" s="8" t="s">
        <v>74</v>
      </c>
      <c r="C31" s="8" t="s">
        <v>75</v>
      </c>
      <c r="D31" s="8" t="s">
        <v>31</v>
      </c>
      <c r="E31" s="7">
        <v>1978</v>
      </c>
      <c r="F31" s="9" t="str">
        <f>IF(E31&lt;1954,"ME",IF(E31&lt;1964,"MD",IF(E31&lt;1974,"MC",IF(E31&lt;1984,"MB",IF(E31&lt;1999,"MA",IF(E31&gt;1998,"HOBBY",""))))))</f>
        <v>MB</v>
      </c>
    </row>
    <row r="32" spans="1:6" ht="15">
      <c r="A32" s="7">
        <v>31</v>
      </c>
      <c r="B32" s="8" t="s">
        <v>48</v>
      </c>
      <c r="C32" s="8" t="s">
        <v>76</v>
      </c>
      <c r="D32" s="8" t="s">
        <v>77</v>
      </c>
      <c r="E32" s="7">
        <v>1985</v>
      </c>
      <c r="F32" s="9" t="s">
        <v>17</v>
      </c>
    </row>
    <row r="33" spans="1:6" ht="15">
      <c r="A33" s="7">
        <v>32</v>
      </c>
      <c r="B33" s="8" t="s">
        <v>63</v>
      </c>
      <c r="C33" s="8" t="s">
        <v>78</v>
      </c>
      <c r="D33" s="8" t="s">
        <v>79</v>
      </c>
      <c r="E33" s="7">
        <v>1974</v>
      </c>
      <c r="F33" s="9" t="str">
        <f>IF(E33&lt;1954,"ME",IF(E33&lt;1964,"MD",IF(E33&lt;1974,"MC",IF(E33&lt;1984,"MB",IF(E33&lt;1999,"MA",IF(E33&gt;1998,"HOBBY",""))))))</f>
        <v>MB</v>
      </c>
    </row>
    <row r="34" spans="1:6" ht="15">
      <c r="A34" s="7">
        <v>33</v>
      </c>
      <c r="B34" s="8" t="s">
        <v>44</v>
      </c>
      <c r="C34" s="8" t="s">
        <v>80</v>
      </c>
      <c r="D34" s="8" t="s">
        <v>31</v>
      </c>
      <c r="E34" s="7">
        <v>1983</v>
      </c>
      <c r="F34" s="9" t="str">
        <f>IF(E34&lt;1954,"ME",IF(E34&lt;1964,"MD",IF(E34&lt;1974,"MC",IF(E34&lt;1984,"MB",IF(E34&lt;1999,"MA",IF(E34&gt;1998,"HOBBY",""))))))</f>
        <v>MB</v>
      </c>
    </row>
    <row r="35" spans="1:6" ht="15">
      <c r="A35" s="7">
        <v>34</v>
      </c>
      <c r="B35" s="8" t="s">
        <v>63</v>
      </c>
      <c r="C35" s="8" t="s">
        <v>81</v>
      </c>
      <c r="D35" s="8" t="s">
        <v>82</v>
      </c>
      <c r="E35" s="7">
        <v>1972</v>
      </c>
      <c r="F35" s="9" t="str">
        <f>IF(E35&lt;1954,"ME",IF(E35&lt;1964,"MD",IF(E35&lt;1974,"MC",IF(E35&lt;1984,"MB",IF(E35&lt;1999,"MA",IF(E35&gt;1998,"HOBBY",""))))))</f>
        <v>MC</v>
      </c>
    </row>
    <row r="36" spans="1:6" ht="15">
      <c r="A36" s="7">
        <v>35</v>
      </c>
      <c r="B36" s="8" t="s">
        <v>83</v>
      </c>
      <c r="C36" s="8" t="s">
        <v>84</v>
      </c>
      <c r="D36" s="8" t="s">
        <v>85</v>
      </c>
      <c r="E36" s="7">
        <v>1972</v>
      </c>
      <c r="F36" s="9" t="str">
        <f>IF(E36&lt;1954,"ME",IF(E36&lt;1964,"MD",IF(E36&lt;1974,"MC",IF(E36&lt;1984,"MB",IF(E36&lt;1999,"MA",IF(E36&gt;1998,"HOBBY",""))))))</f>
        <v>MC</v>
      </c>
    </row>
    <row r="37" spans="1:6" ht="15">
      <c r="A37" s="7">
        <v>36</v>
      </c>
      <c r="B37" s="8" t="s">
        <v>86</v>
      </c>
      <c r="C37" s="8" t="s">
        <v>87</v>
      </c>
      <c r="D37" s="8" t="s">
        <v>10</v>
      </c>
      <c r="E37" s="7">
        <v>1983</v>
      </c>
      <c r="F37" s="9" t="str">
        <f>IF(E37&lt;1954,"ME",IF(E37&lt;1964,"MD",IF(E37&lt;1974,"MC",IF(E37&lt;1984,"MB",IF(E37&lt;1999,"MA",IF(E37&gt;1998,"HOBBY",""))))))</f>
        <v>MB</v>
      </c>
    </row>
    <row r="38" spans="1:6" ht="16.5">
      <c r="A38" s="7">
        <v>37</v>
      </c>
      <c r="B38" s="8" t="s">
        <v>68</v>
      </c>
      <c r="C38" s="8" t="s">
        <v>88</v>
      </c>
      <c r="D38" s="8" t="s">
        <v>89</v>
      </c>
      <c r="E38" s="7">
        <v>1970</v>
      </c>
      <c r="F38" s="9" t="str">
        <f>IF(E38&lt;1954,"ME",IF(E38&lt;1964,"MD",IF(E38&lt;1974,"MC",IF(E38&lt;1984,"MB",IF(E38&lt;1999,"MA",IF(E38&gt;1998,"HOBBY",""))))))</f>
        <v>MC</v>
      </c>
    </row>
    <row r="39" spans="1:6" ht="16.5">
      <c r="A39" s="7">
        <v>38</v>
      </c>
      <c r="B39" s="8" t="s">
        <v>51</v>
      </c>
      <c r="C39" s="8" t="s">
        <v>88</v>
      </c>
      <c r="D39" s="8" t="s">
        <v>89</v>
      </c>
      <c r="E39" s="7">
        <v>1973</v>
      </c>
      <c r="F39" s="9" t="str">
        <f>IF(E39&lt;1954,"ME",IF(E39&lt;1964,"MD",IF(E39&lt;1974,"MC",IF(E39&lt;1984,"MB",IF(E39&lt;1999,"MA",IF(E39&gt;1998,"HOBBY",""))))))</f>
        <v>MC</v>
      </c>
    </row>
    <row r="40" spans="1:6" ht="15">
      <c r="A40" s="7"/>
      <c r="B40" s="8" t="s">
        <v>44</v>
      </c>
      <c r="C40" s="8" t="s">
        <v>90</v>
      </c>
      <c r="D40" s="8" t="s">
        <v>91</v>
      </c>
      <c r="E40" s="7">
        <v>1992</v>
      </c>
      <c r="F40" s="9" t="str">
        <f>IF(E40&lt;1954,"ME",IF(E40&lt;1964,"MD",IF(E40&lt;1974,"MC",IF(E40&lt;1984,"MB",IF(E40&lt;1999,"MA",IF(E40&gt;1998,"HOBBY",""))))))</f>
        <v>MA</v>
      </c>
    </row>
    <row r="41" spans="1:6" ht="15">
      <c r="A41" s="7"/>
      <c r="B41" s="8" t="s">
        <v>32</v>
      </c>
      <c r="C41" s="8" t="s">
        <v>92</v>
      </c>
      <c r="D41" s="8" t="s">
        <v>85</v>
      </c>
      <c r="E41" s="7">
        <v>1983</v>
      </c>
      <c r="F41" s="9" t="str">
        <f>IF(E41&lt;1954,"ME",IF(E41&lt;1964,"MD",IF(E41&lt;1974,"MC",IF(E41&lt;1984,"MB",IF(E41&lt;1999,"MA",IF(E41&gt;1998,"HOBBY",""))))))</f>
        <v>MB</v>
      </c>
    </row>
    <row r="42" spans="1:6" ht="15">
      <c r="A42" s="7"/>
      <c r="B42" s="8" t="s">
        <v>93</v>
      </c>
      <c r="C42" s="8" t="s">
        <v>94</v>
      </c>
      <c r="D42" s="8" t="s">
        <v>31</v>
      </c>
      <c r="E42" s="7">
        <v>1979</v>
      </c>
      <c r="F42" s="9" t="str">
        <f>IF(E42&lt;1954,"ME",IF(E42&lt;1964,"MD",IF(E42&lt;1974,"MC",IF(E42&lt;1984,"MB",IF(E42&lt;1999,"MA",IF(E42&gt;1998,"HOBBY",""))))))</f>
        <v>MB</v>
      </c>
    </row>
    <row r="43" spans="1:6" ht="15">
      <c r="A43" s="7"/>
      <c r="B43" s="8" t="s">
        <v>29</v>
      </c>
      <c r="C43" s="8" t="s">
        <v>95</v>
      </c>
      <c r="D43" s="8" t="s">
        <v>31</v>
      </c>
      <c r="E43" s="7">
        <v>1950</v>
      </c>
      <c r="F43" s="9" t="str">
        <f>IF(E43&lt;1954,"ME",IF(E43&lt;1964,"MD",IF(E43&lt;1974,"MC",IF(E43&lt;1984,"MB",IF(E43&lt;1999,"MA",IF(E43&gt;1998,"HOBBY",""))))))</f>
        <v>ME</v>
      </c>
    </row>
    <row r="44" spans="1:6" ht="15">
      <c r="A44" s="7"/>
      <c r="B44" s="8" t="s">
        <v>96</v>
      </c>
      <c r="C44" s="8" t="s">
        <v>97</v>
      </c>
      <c r="D44" s="8" t="s">
        <v>31</v>
      </c>
      <c r="E44" s="7">
        <v>1980</v>
      </c>
      <c r="F44" s="9" t="str">
        <f>IF(E44&lt;1954,"ME",IF(E44&lt;1964,"MD",IF(E44&lt;1974,"MC",IF(E44&lt;1984,"MB",IF(E44&lt;1999,"MA",IF(E44&gt;1998,"HOBBY",""))))))</f>
        <v>MB</v>
      </c>
    </row>
    <row r="45" spans="1:6" ht="15">
      <c r="A45" s="7"/>
      <c r="B45" s="8" t="s">
        <v>98</v>
      </c>
      <c r="C45" s="8" t="s">
        <v>99</v>
      </c>
      <c r="D45" s="8" t="s">
        <v>100</v>
      </c>
      <c r="E45" s="7">
        <v>1996</v>
      </c>
      <c r="F45" s="9" t="s">
        <v>17</v>
      </c>
    </row>
    <row r="46" spans="1:6" ht="15">
      <c r="A46" s="7"/>
      <c r="B46" s="8" t="s">
        <v>101</v>
      </c>
      <c r="C46" s="8" t="s">
        <v>102</v>
      </c>
      <c r="D46" s="8" t="s">
        <v>103</v>
      </c>
      <c r="E46" s="7">
        <v>1980</v>
      </c>
      <c r="F46" s="9" t="str">
        <f>IF(E46&lt;1954,"ME",IF(E46&lt;1964,"MD",IF(E46&lt;1974,"MC",IF(E46&lt;1984,"MB",IF(E46&lt;1999,"MA",IF(E46&gt;1998,"HOBBY",""))))))</f>
        <v>MB</v>
      </c>
    </row>
    <row r="47" spans="1:6" ht="15">
      <c r="A47" s="7"/>
      <c r="B47" s="8" t="s">
        <v>104</v>
      </c>
      <c r="C47" s="8" t="s">
        <v>105</v>
      </c>
      <c r="D47" s="8" t="s">
        <v>106</v>
      </c>
      <c r="E47" s="7">
        <v>1966</v>
      </c>
      <c r="F47" s="9" t="str">
        <f>IF(E47&lt;1954,"ME",IF(E47&lt;1964,"MD",IF(E47&lt;1974,"MC",IF(E47&lt;1984,"MB",IF(E47&lt;1999,"MA",IF(E47&gt;1998,"HOBBY",""))))))</f>
        <v>MC</v>
      </c>
    </row>
    <row r="48" spans="1:6" ht="15">
      <c r="A48" s="7"/>
      <c r="B48" s="8" t="s">
        <v>107</v>
      </c>
      <c r="C48" s="8" t="s">
        <v>108</v>
      </c>
      <c r="D48" s="8" t="s">
        <v>31</v>
      </c>
      <c r="E48" s="7">
        <v>2000</v>
      </c>
      <c r="F48" s="9" t="str">
        <f>IF(E48&lt;1954,"ME",IF(E48&lt;1964,"MD",IF(E48&lt;1974,"MC",IF(E48&lt;1984,"MB",IF(E48&lt;1999,"MA",IF(E48&gt;1998,"HOBBY",""))))))</f>
        <v>HOBBY</v>
      </c>
    </row>
    <row r="49" spans="1:6" ht="15">
      <c r="A49" s="7"/>
      <c r="B49" s="8" t="s">
        <v>109</v>
      </c>
      <c r="C49" s="8" t="s">
        <v>110</v>
      </c>
      <c r="D49" s="8" t="s">
        <v>111</v>
      </c>
      <c r="E49" s="7">
        <v>1942</v>
      </c>
      <c r="F49" s="9" t="str">
        <f>IF(E49&lt;1954,"ME",IF(E49&lt;1964,"MD",IF(E49&lt;1974,"MC",IF(E49&lt;1984,"MB",IF(E49&lt;1999,"MA",IF(E49&gt;1998,"HOBBY",""))))))</f>
        <v>ME</v>
      </c>
    </row>
    <row r="50" spans="1:6" ht="15">
      <c r="A50" s="7"/>
      <c r="B50" s="8" t="s">
        <v>112</v>
      </c>
      <c r="C50" s="8" t="s">
        <v>113</v>
      </c>
      <c r="D50" s="8" t="s">
        <v>31</v>
      </c>
      <c r="E50" s="7">
        <v>1978</v>
      </c>
      <c r="F50" s="9" t="str">
        <f>IF(E50&lt;1954,"ME",IF(E50&lt;1964,"MD",IF(E50&lt;1974,"MC",IF(E50&lt;1984,"MB",IF(E50&lt;1999,"MA",IF(E50&gt;1998,"HOBBY",""))))))</f>
        <v>MB</v>
      </c>
    </row>
    <row r="51" spans="1:6" ht="15">
      <c r="A51" s="7"/>
      <c r="B51" s="8" t="s">
        <v>32</v>
      </c>
      <c r="C51" s="8" t="s">
        <v>114</v>
      </c>
      <c r="D51" s="8" t="s">
        <v>10</v>
      </c>
      <c r="E51" s="7">
        <v>1947</v>
      </c>
      <c r="F51" s="9" t="str">
        <f>IF(E51&lt;1954,"ME",IF(E51&lt;1964,"MD",IF(E51&lt;1974,"MC",IF(E51&lt;1984,"MB",IF(E51&lt;1999,"MA",IF(E51&gt;1998,"HOBBY",""))))))</f>
        <v>ME</v>
      </c>
    </row>
    <row r="52" spans="1:6" ht="15">
      <c r="A52" s="7"/>
      <c r="B52" s="8" t="s">
        <v>115</v>
      </c>
      <c r="C52" s="8" t="s">
        <v>116</v>
      </c>
      <c r="D52" s="8" t="s">
        <v>31</v>
      </c>
      <c r="E52" s="7">
        <v>1983</v>
      </c>
      <c r="F52" s="9" t="s">
        <v>17</v>
      </c>
    </row>
    <row r="53" spans="1:6" ht="15">
      <c r="A53" s="7"/>
      <c r="B53" s="8" t="s">
        <v>14</v>
      </c>
      <c r="C53" s="8" t="s">
        <v>117</v>
      </c>
      <c r="D53" s="8" t="s">
        <v>118</v>
      </c>
      <c r="E53" s="7">
        <v>1968</v>
      </c>
      <c r="F53" s="9" t="s">
        <v>21</v>
      </c>
    </row>
    <row r="54" spans="1:6" ht="15">
      <c r="A54" s="7"/>
      <c r="B54" s="8" t="s">
        <v>32</v>
      </c>
      <c r="C54" s="8" t="s">
        <v>119</v>
      </c>
      <c r="D54" s="8" t="s">
        <v>91</v>
      </c>
      <c r="E54" s="7">
        <v>1963</v>
      </c>
      <c r="F54" s="9" t="str">
        <f>IF(E54&lt;1954,"ME",IF(E54&lt;1964,"MD",IF(E54&lt;1974,"MC",IF(E54&lt;1984,"MB",IF(E54&lt;1999,"MA",IF(E54&gt;1998,"HOBBY",""))))))</f>
        <v>MD</v>
      </c>
    </row>
    <row r="55" spans="1:6" ht="15">
      <c r="A55" s="7"/>
      <c r="B55" s="8" t="s">
        <v>83</v>
      </c>
      <c r="C55" s="8" t="s">
        <v>120</v>
      </c>
      <c r="D55" s="8" t="s">
        <v>31</v>
      </c>
      <c r="E55" s="7">
        <v>1984</v>
      </c>
      <c r="F55" s="9" t="str">
        <f>IF(E55&lt;1954,"ME",IF(E55&lt;1964,"MD",IF(E55&lt;1974,"MC",IF(E55&lt;1984,"MB",IF(E55&lt;1999,"MA",IF(E55&gt;1998,"HOBBY",""))))))</f>
        <v>MA</v>
      </c>
    </row>
    <row r="56" spans="1:6" ht="15">
      <c r="A56" s="7"/>
      <c r="B56" s="8" t="s">
        <v>121</v>
      </c>
      <c r="C56" s="8" t="s">
        <v>122</v>
      </c>
      <c r="D56" s="8" t="s">
        <v>31</v>
      </c>
      <c r="E56" s="7">
        <v>1993</v>
      </c>
      <c r="F56" s="9" t="str">
        <f>IF(E56&lt;1954,"ME",IF(E56&lt;1964,"MD",IF(E56&lt;1974,"MC",IF(E56&lt;1984,"MB",IF(E56&lt;1999,"MA",IF(E56&gt;1998,"HOBBY",""))))))</f>
        <v>MA</v>
      </c>
    </row>
    <row r="57" spans="1:6" ht="15">
      <c r="A57" s="7"/>
      <c r="B57" s="8" t="s">
        <v>123</v>
      </c>
      <c r="C57" s="8" t="s">
        <v>124</v>
      </c>
      <c r="D57" s="8" t="s">
        <v>125</v>
      </c>
      <c r="E57" s="7">
        <v>1997</v>
      </c>
      <c r="F57" s="9" t="str">
        <f>IF(E57&lt;1954,"ME",IF(E57&lt;1964,"MD",IF(E57&lt;1974,"MC",IF(E57&lt;1984,"MB",IF(E57&lt;1999,"MA",IF(E57&gt;1998,"HOBBY",""))))))</f>
        <v>MA</v>
      </c>
    </row>
    <row r="58" spans="1:6" ht="15">
      <c r="A58" s="7"/>
      <c r="B58" s="8" t="s">
        <v>126</v>
      </c>
      <c r="C58" s="8" t="s">
        <v>127</v>
      </c>
      <c r="D58" s="8" t="s">
        <v>128</v>
      </c>
      <c r="E58" s="7">
        <v>1987</v>
      </c>
      <c r="F58" s="9" t="str">
        <f>IF(E58&lt;1954,"ME",IF(E58&lt;1964,"MD",IF(E58&lt;1974,"MC",IF(E58&lt;1984,"MB",IF(E58&lt;1999,"MA",IF(E58&gt;1998,"HOBBY",""))))))</f>
        <v>MA</v>
      </c>
    </row>
    <row r="59" spans="1:6" ht="15">
      <c r="A59" s="7"/>
      <c r="B59" s="8" t="s">
        <v>129</v>
      </c>
      <c r="C59" s="8" t="s">
        <v>130</v>
      </c>
      <c r="D59" s="8" t="s">
        <v>131</v>
      </c>
      <c r="E59" s="7">
        <v>1998</v>
      </c>
      <c r="F59" s="9" t="str">
        <f>IF(E59&lt;1954,"ME",IF(E59&lt;1964,"MD",IF(E59&lt;1974,"MC",IF(E59&lt;1984,"MB",IF(E59&lt;1999,"MA",IF(E59&gt;1998,"HOBBY",""))))))</f>
        <v>MA</v>
      </c>
    </row>
    <row r="60" spans="1:6" ht="15">
      <c r="A60" s="7"/>
      <c r="B60" s="8" t="s">
        <v>132</v>
      </c>
      <c r="C60" s="8" t="s">
        <v>133</v>
      </c>
      <c r="D60" s="8" t="s">
        <v>31</v>
      </c>
      <c r="E60" s="7">
        <v>1989</v>
      </c>
      <c r="F60" s="9" t="s">
        <v>17</v>
      </c>
    </row>
    <row r="61" spans="1:6" ht="15">
      <c r="A61" s="7"/>
      <c r="B61" s="8" t="s">
        <v>134</v>
      </c>
      <c r="C61" s="8" t="s">
        <v>135</v>
      </c>
      <c r="D61" s="8" t="s">
        <v>136</v>
      </c>
      <c r="E61" s="7">
        <v>1987</v>
      </c>
      <c r="F61" s="9" t="str">
        <f>IF(E61&lt;1954,"ME",IF(E61&lt;1964,"MD",IF(E61&lt;1974,"MC",IF(E61&lt;1984,"MB",IF(E61&lt;1999,"MA",IF(E61&gt;1998,"HOBBY",""))))))</f>
        <v>MA</v>
      </c>
    </row>
  </sheetData>
  <sheetProtection selectLockedCells="1" selectUnlockedCells="1"/>
  <autoFilter ref="A2:I2"/>
  <mergeCells count="1">
    <mergeCell ref="A1:F1"/>
  </mergeCells>
  <dataValidations count="1">
    <dataValidation type="list" allowBlank="1" showInputMessage="1" showErrorMessage="1" promptTitle="Meno" prompt="Vyber meno" sqref="B3:B4">
      <formula1>Meno</formula1>
      <formula2>0</formula2>
    </dataValidation>
  </dataValidations>
  <printOptions/>
  <pageMargins left="0" right="0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="80" zoomScaleNormal="80" workbookViewId="0" topLeftCell="A1">
      <selection activeCell="E33" sqref="E33"/>
    </sheetView>
  </sheetViews>
  <sheetFormatPr defaultColWidth="9.140625" defaultRowHeight="15"/>
  <cols>
    <col min="1" max="1" width="9.57421875" style="10" customWidth="1"/>
    <col min="2" max="2" width="8.8515625" style="11" customWidth="1"/>
    <col min="3" max="3" width="10.28125" style="11" customWidth="1"/>
    <col min="4" max="4" width="14.421875" style="12" customWidth="1"/>
    <col min="5" max="5" width="22.00390625" style="0" customWidth="1"/>
    <col min="6" max="6" width="23.7109375" style="0" customWidth="1"/>
    <col min="7" max="7" width="6.57421875" style="10" customWidth="1"/>
    <col min="8" max="8" width="10.140625" style="0" customWidth="1"/>
    <col min="9" max="9" width="13.7109375" style="13" customWidth="1"/>
    <col min="10" max="11" width="12.421875" style="14" customWidth="1"/>
    <col min="12" max="12" width="6.7109375" style="15" customWidth="1"/>
    <col min="13" max="20" width="6.7109375" style="16" customWidth="1"/>
    <col min="21" max="21" width="8.7109375" style="16" customWidth="1"/>
    <col min="22" max="22" width="10.7109375" style="17" customWidth="1"/>
  </cols>
  <sheetData>
    <row r="1" spans="1:22" ht="23.25">
      <c r="A1" s="18" t="s">
        <v>137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27" customFormat="1" ht="39.75" customHeight="1">
      <c r="A2" s="20" t="s">
        <v>1</v>
      </c>
      <c r="B2" s="21" t="s">
        <v>138</v>
      </c>
      <c r="C2" s="21" t="s">
        <v>139</v>
      </c>
      <c r="D2" s="22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3" t="s">
        <v>140</v>
      </c>
      <c r="J2" s="24" t="s">
        <v>141</v>
      </c>
      <c r="K2" s="25" t="s">
        <v>142</v>
      </c>
      <c r="L2" s="20" t="s">
        <v>143</v>
      </c>
      <c r="M2" s="20" t="s">
        <v>144</v>
      </c>
      <c r="N2" s="20" t="s">
        <v>145</v>
      </c>
      <c r="O2" s="20" t="s">
        <v>146</v>
      </c>
      <c r="P2" s="20" t="s">
        <v>147</v>
      </c>
      <c r="Q2" s="20" t="s">
        <v>148</v>
      </c>
      <c r="R2" s="20" t="s">
        <v>149</v>
      </c>
      <c r="S2" s="20" t="s">
        <v>150</v>
      </c>
      <c r="T2" s="20" t="s">
        <v>151</v>
      </c>
      <c r="U2" s="20" t="s">
        <v>152</v>
      </c>
      <c r="V2" s="26" t="s">
        <v>153</v>
      </c>
    </row>
    <row r="3" spans="1:22" s="16" customFormat="1" ht="15">
      <c r="A3" s="7">
        <v>2</v>
      </c>
      <c r="B3" s="28">
        <v>1</v>
      </c>
      <c r="C3" s="28">
        <v>1</v>
      </c>
      <c r="D3" s="8" t="str">
        <f>VLOOKUP(A3,'03.kolo prezentácia'!$A$3:$F$60,2,FALSE)</f>
        <v>Tomáš</v>
      </c>
      <c r="E3" s="8" t="str">
        <f>VLOOKUP(A3,'03.kolo prezentácia'!$A$3:$F$60,3,FALSE)</f>
        <v>Benko</v>
      </c>
      <c r="F3" s="8" t="str">
        <f>VLOOKUP(A3,'03.kolo prezentácia'!$A$3:$F$60,4,FALSE)</f>
        <v>Zemianske Kostoľany</v>
      </c>
      <c r="G3" s="7">
        <f>VLOOKUP(A3,'03.kolo prezentácia'!$A$3:$F$60,5,FALSE)</f>
        <v>1987</v>
      </c>
      <c r="H3" s="7" t="str">
        <f>VLOOKUP(A3,'03.kolo prezentácia'!$A$3:$F$60,6,FALSE)</f>
        <v>MA</v>
      </c>
      <c r="I3" s="29">
        <v>0.02233877314814815</v>
      </c>
      <c r="J3" s="29">
        <f>I3/8.5</f>
        <v>0.0026280909586056645</v>
      </c>
      <c r="K3" s="29">
        <f>I3</f>
        <v>0.02233877314814815</v>
      </c>
      <c r="L3" s="28"/>
      <c r="M3" s="7"/>
      <c r="N3" s="7"/>
      <c r="O3" s="7"/>
      <c r="P3" s="7"/>
      <c r="Q3" s="7"/>
      <c r="R3" s="7"/>
      <c r="S3" s="7"/>
      <c r="T3" s="7"/>
      <c r="U3" s="7"/>
      <c r="V3" s="30">
        <f>SUM(L3:U3)</f>
        <v>0</v>
      </c>
    </row>
    <row r="4" spans="1:22" s="16" customFormat="1" ht="15">
      <c r="A4" s="7">
        <v>14</v>
      </c>
      <c r="B4" s="28">
        <v>2</v>
      </c>
      <c r="C4" s="28">
        <v>1</v>
      </c>
      <c r="D4" s="8" t="str">
        <f>VLOOKUP(A4,'03.kolo prezentácia'!$A$3:$F$60,2,FALSE)</f>
        <v>Jozef</v>
      </c>
      <c r="E4" s="8" t="str">
        <f>VLOOKUP(A4,'03.kolo prezentácia'!$A$3:$F$60,3,FALSE)</f>
        <v>Števica</v>
      </c>
      <c r="F4" s="8" t="str">
        <f>VLOOKUP(A4,'03.kolo prezentácia'!$A$3:$F$60,4,FALSE)</f>
        <v>KRB Partizánske</v>
      </c>
      <c r="G4" s="7">
        <f>VLOOKUP(A4,'03.kolo prezentácia'!$A$3:$F$60,5,FALSE)</f>
        <v>1970</v>
      </c>
      <c r="H4" s="7" t="str">
        <f>VLOOKUP(A4,'03.kolo prezentácia'!$A$3:$F$60,6,FALSE)</f>
        <v>MC</v>
      </c>
      <c r="I4" s="29">
        <v>0.02289444444444445</v>
      </c>
      <c r="J4" s="29">
        <f>I4/8.5</f>
        <v>0.0026934640522875823</v>
      </c>
      <c r="K4" s="29">
        <f>I4-$I$3</f>
        <v>0.0005556712962963006</v>
      </c>
      <c r="L4" s="28"/>
      <c r="M4" s="31"/>
      <c r="N4" s="31"/>
      <c r="O4" s="31"/>
      <c r="P4" s="31"/>
      <c r="Q4" s="31"/>
      <c r="R4" s="31"/>
      <c r="S4" s="31"/>
      <c r="T4" s="31"/>
      <c r="U4" s="31"/>
      <c r="V4" s="30">
        <f>SUM(L4:U4)</f>
        <v>0</v>
      </c>
    </row>
    <row r="5" spans="1:22" s="16" customFormat="1" ht="15">
      <c r="A5" s="7">
        <v>23</v>
      </c>
      <c r="B5" s="28">
        <v>3</v>
      </c>
      <c r="C5" s="28">
        <v>2</v>
      </c>
      <c r="D5" s="8" t="str">
        <f>VLOOKUP(A5,'03.kolo prezentácia'!$A$3:$F$60,2,FALSE)</f>
        <v>Tomáš</v>
      </c>
      <c r="E5" s="8" t="str">
        <f>VLOOKUP(A5,'03.kolo prezentácia'!$A$3:$F$60,3,FALSE)</f>
        <v>Podpera</v>
      </c>
      <c r="F5" s="8" t="str">
        <f>VLOOKUP(A5,'03.kolo prezentácia'!$A$3:$F$60,4,FALSE)</f>
        <v>Trenčín</v>
      </c>
      <c r="G5" s="7">
        <f>VLOOKUP(A5,'03.kolo prezentácia'!$A$3:$F$60,5,FALSE)</f>
        <v>1986</v>
      </c>
      <c r="H5" s="7" t="str">
        <f>VLOOKUP(A5,'03.kolo prezentácia'!$A$3:$F$60,6,FALSE)</f>
        <v>MA</v>
      </c>
      <c r="I5" s="29">
        <v>0.022942592592592594</v>
      </c>
      <c r="J5" s="29">
        <f>I5/8.5</f>
        <v>0.002699128540305011</v>
      </c>
      <c r="K5" s="29">
        <f aca="true" t="shared" si="0" ref="K5:K38">I5-$I$3</f>
        <v>0.000603819444444445</v>
      </c>
      <c r="L5" s="28"/>
      <c r="M5" s="7"/>
      <c r="N5" s="7"/>
      <c r="O5" s="7"/>
      <c r="P5" s="7"/>
      <c r="Q5" s="7"/>
      <c r="R5" s="7"/>
      <c r="S5" s="7"/>
      <c r="T5" s="7"/>
      <c r="U5" s="7"/>
      <c r="V5" s="30">
        <f>SUM(L5:U5)</f>
        <v>0</v>
      </c>
    </row>
    <row r="6" spans="1:22" s="16" customFormat="1" ht="15">
      <c r="A6" s="7">
        <v>10</v>
      </c>
      <c r="B6" s="28">
        <v>4</v>
      </c>
      <c r="C6" s="28">
        <v>1</v>
      </c>
      <c r="D6" s="8" t="str">
        <f>VLOOKUP(A6,'03.kolo prezentácia'!$A$3:$F$60,2,FALSE)</f>
        <v>Jozef</v>
      </c>
      <c r="E6" s="8" t="str">
        <f>VLOOKUP(A6,'03.kolo prezentácia'!$A$3:$F$60,3,FALSE)</f>
        <v>Kundala</v>
      </c>
      <c r="F6" s="8" t="str">
        <f>VLOOKUP(A6,'03.kolo prezentácia'!$A$3:$F$60,4,FALSE)</f>
        <v>Veľké Bielice</v>
      </c>
      <c r="G6" s="7">
        <f>VLOOKUP(A6,'03.kolo prezentácia'!$A$3:$F$60,5,FALSE)</f>
        <v>1982</v>
      </c>
      <c r="H6" s="7" t="str">
        <f>VLOOKUP(A6,'03.kolo prezentácia'!$A$3:$F$60,6,FALSE)</f>
        <v>MB</v>
      </c>
      <c r="I6" s="29">
        <v>0.023199537037037036</v>
      </c>
      <c r="J6" s="29">
        <f>I6/8.5</f>
        <v>0.0027293572984749452</v>
      </c>
      <c r="K6" s="29">
        <f t="shared" si="0"/>
        <v>0.0008607638888888866</v>
      </c>
      <c r="L6" s="28"/>
      <c r="M6" s="7"/>
      <c r="N6" s="7"/>
      <c r="O6" s="7"/>
      <c r="P6" s="7"/>
      <c r="Q6" s="7"/>
      <c r="R6" s="7"/>
      <c r="S6" s="7"/>
      <c r="T6" s="7"/>
      <c r="U6" s="7"/>
      <c r="V6" s="30">
        <f>SUM(L6:U6)</f>
        <v>0</v>
      </c>
    </row>
    <row r="7" spans="1:22" s="16" customFormat="1" ht="15">
      <c r="A7" s="7">
        <v>21</v>
      </c>
      <c r="B7" s="28">
        <v>5</v>
      </c>
      <c r="C7" s="28">
        <v>3</v>
      </c>
      <c r="D7" s="8" t="str">
        <f>VLOOKUP(A7,'03.kolo prezentácia'!$A$3:$F$60,2,FALSE)</f>
        <v>Timotej</v>
      </c>
      <c r="E7" s="8" t="str">
        <f>VLOOKUP(A7,'03.kolo prezentácia'!$A$3:$F$60,3,FALSE)</f>
        <v>Hupka</v>
      </c>
      <c r="F7" s="8" t="str">
        <f>VLOOKUP(A7,'03.kolo prezentácia'!$A$3:$F$60,4,FALSE)</f>
        <v>AŠK Slavia Trnava</v>
      </c>
      <c r="G7" s="7">
        <f>VLOOKUP(A7,'03.kolo prezentácia'!$A$3:$F$60,5,FALSE)</f>
        <v>1991</v>
      </c>
      <c r="H7" s="7" t="str">
        <f>VLOOKUP(A7,'03.kolo prezentácia'!$A$3:$F$60,6,FALSE)</f>
        <v>MA</v>
      </c>
      <c r="I7" s="29">
        <v>0.023602430555555554</v>
      </c>
      <c r="J7" s="29">
        <f>I7/8.5</f>
        <v>0.002776756535947712</v>
      </c>
      <c r="K7" s="29">
        <f t="shared" si="0"/>
        <v>0.0012636574074074043</v>
      </c>
      <c r="L7" s="28"/>
      <c r="M7" s="7"/>
      <c r="N7" s="7"/>
      <c r="O7" s="7"/>
      <c r="P7" s="7"/>
      <c r="Q7" s="7"/>
      <c r="R7" s="7"/>
      <c r="S7" s="7"/>
      <c r="T7" s="7"/>
      <c r="U7" s="7"/>
      <c r="V7" s="30">
        <f>SUM(L7:U7)</f>
        <v>0</v>
      </c>
    </row>
    <row r="8" spans="1:22" ht="15">
      <c r="A8" s="7">
        <v>36</v>
      </c>
      <c r="B8" s="28">
        <v>6</v>
      </c>
      <c r="C8" s="28">
        <v>2</v>
      </c>
      <c r="D8" s="8" t="str">
        <f>VLOOKUP(A8,'03.kolo prezentácia'!$A$3:$F$60,2,FALSE)</f>
        <v>Milan</v>
      </c>
      <c r="E8" s="8" t="str">
        <f>VLOOKUP(A8,'03.kolo prezentácia'!$A$3:$F$60,3,FALSE)</f>
        <v>Makiš</v>
      </c>
      <c r="F8" s="8" t="str">
        <f>VLOOKUP(A8,'03.kolo prezentácia'!$A$3:$F$60,4,FALSE)</f>
        <v>Trenčín</v>
      </c>
      <c r="G8" s="7">
        <f>VLOOKUP(A8,'03.kolo prezentácia'!$A$3:$F$60,5,FALSE)</f>
        <v>1983</v>
      </c>
      <c r="H8" s="7" t="str">
        <f>VLOOKUP(A8,'03.kolo prezentácia'!$A$3:$F$60,6,FALSE)</f>
        <v>MB</v>
      </c>
      <c r="I8" s="29">
        <v>0.02382152777777778</v>
      </c>
      <c r="J8" s="29">
        <f>I8/8.5</f>
        <v>0.0028025326797385623</v>
      </c>
      <c r="K8" s="29">
        <f t="shared" si="0"/>
        <v>0.001482754629629629</v>
      </c>
      <c r="L8" s="28"/>
      <c r="M8" s="7"/>
      <c r="N8" s="7"/>
      <c r="O8" s="7"/>
      <c r="P8" s="7"/>
      <c r="Q8" s="7"/>
      <c r="R8" s="7"/>
      <c r="S8" s="7"/>
      <c r="T8" s="7"/>
      <c r="U8" s="7"/>
      <c r="V8" s="30">
        <f>SUM(L8:U8)</f>
        <v>0</v>
      </c>
    </row>
    <row r="9" spans="1:22" ht="15">
      <c r="A9" s="7">
        <v>28</v>
      </c>
      <c r="B9" s="28">
        <v>7</v>
      </c>
      <c r="C9" s="28">
        <v>4</v>
      </c>
      <c r="D9" s="8" t="str">
        <f>VLOOKUP(A9,'03.kolo prezentácia'!$A$3:$F$60,2,FALSE)</f>
        <v>Kristián</v>
      </c>
      <c r="E9" s="8" t="str">
        <f>VLOOKUP(A9,'03.kolo prezentácia'!$A$3:$F$60,3,FALSE)</f>
        <v>Podlucký</v>
      </c>
      <c r="F9" s="8" t="str">
        <f>VLOOKUP(A9,'03.kolo prezentácia'!$A$3:$F$60,4,FALSE)</f>
        <v>via LS</v>
      </c>
      <c r="G9" s="7">
        <f>VLOOKUP(A9,'03.kolo prezentácia'!$A$3:$F$60,5,FALSE)</f>
        <v>1997</v>
      </c>
      <c r="H9" s="7" t="str">
        <f>VLOOKUP(A9,'03.kolo prezentácia'!$A$3:$F$60,6,FALSE)</f>
        <v>MA</v>
      </c>
      <c r="I9" s="29">
        <v>0.024595949074074072</v>
      </c>
      <c r="J9" s="29">
        <f>I9/8.5</f>
        <v>0.0028936410675381263</v>
      </c>
      <c r="K9" s="29">
        <f t="shared" si="0"/>
        <v>0.002257175925925923</v>
      </c>
      <c r="L9" s="28"/>
      <c r="M9" s="7"/>
      <c r="N9" s="7"/>
      <c r="O9" s="7"/>
      <c r="P9" s="7"/>
      <c r="Q9" s="7"/>
      <c r="R9" s="7"/>
      <c r="S9" s="7"/>
      <c r="T9" s="7"/>
      <c r="U9" s="7"/>
      <c r="V9" s="30">
        <f>SUM(L9:U9)</f>
        <v>0</v>
      </c>
    </row>
    <row r="10" spans="1:22" ht="15">
      <c r="A10" s="7">
        <v>17</v>
      </c>
      <c r="B10" s="28">
        <v>8</v>
      </c>
      <c r="C10" s="28">
        <v>3</v>
      </c>
      <c r="D10" s="8" t="str">
        <f>VLOOKUP(A10,'03.kolo prezentácia'!$A$3:$F$60,2,FALSE)</f>
        <v>Benjamín</v>
      </c>
      <c r="E10" s="8" t="str">
        <f>VLOOKUP(A10,'03.kolo prezentácia'!$A$3:$F$60,3,FALSE)</f>
        <v>Sládeček</v>
      </c>
      <c r="F10" s="8" t="str">
        <f>VLOOKUP(A10,'03.kolo prezentácia'!$A$3:$F$60,4,FALSE)</f>
        <v>Partizánske</v>
      </c>
      <c r="G10" s="7">
        <f>VLOOKUP(A10,'03.kolo prezentácia'!$A$3:$F$60,5,FALSE)</f>
        <v>1977</v>
      </c>
      <c r="H10" s="7" t="str">
        <f>VLOOKUP(A10,'03.kolo prezentácia'!$A$3:$F$60,6,FALSE)</f>
        <v>MB</v>
      </c>
      <c r="I10" s="29">
        <v>0.024777662037037036</v>
      </c>
      <c r="J10" s="29">
        <f>I10/8.5</f>
        <v>0.002915019063180828</v>
      </c>
      <c r="K10" s="29">
        <f t="shared" si="0"/>
        <v>0.0024388888888888863</v>
      </c>
      <c r="L10" s="28"/>
      <c r="M10" s="7"/>
      <c r="N10" s="7"/>
      <c r="O10" s="7"/>
      <c r="P10" s="7"/>
      <c r="Q10" s="7"/>
      <c r="R10" s="7"/>
      <c r="S10" s="7"/>
      <c r="T10" s="7"/>
      <c r="U10" s="7"/>
      <c r="V10" s="30">
        <f>SUM(L10:U10)</f>
        <v>0</v>
      </c>
    </row>
    <row r="11" spans="1:22" ht="15">
      <c r="A11" s="7">
        <v>6</v>
      </c>
      <c r="B11" s="28">
        <v>9</v>
      </c>
      <c r="C11" s="28">
        <v>1</v>
      </c>
      <c r="D11" s="8" t="str">
        <f>VLOOKUP(A11,'03.kolo prezentácia'!$A$3:$F$60,2,FALSE)</f>
        <v>Svetlana</v>
      </c>
      <c r="E11" s="8" t="str">
        <f>VLOOKUP(A11,'03.kolo prezentácia'!$A$3:$F$60,3,FALSE)</f>
        <v>Lipárová</v>
      </c>
      <c r="F11" s="8" t="str">
        <f>VLOOKUP(A11,'03.kolo prezentácia'!$A$3:$F$60,4,FALSE)</f>
        <v>TRIAN SK</v>
      </c>
      <c r="G11" s="7">
        <f>VLOOKUP(A11,'03.kolo prezentácia'!$A$3:$F$60,5,FALSE)</f>
        <v>1987</v>
      </c>
      <c r="H11" s="7" t="str">
        <f>VLOOKUP(A11,'03.kolo prezentácia'!$A$3:$F$60,6,FALSE)</f>
        <v>ŽA</v>
      </c>
      <c r="I11" s="29">
        <v>0.024802199074074077</v>
      </c>
      <c r="J11" s="29">
        <f>I11/8.5</f>
        <v>0.0029179057734204797</v>
      </c>
      <c r="K11" s="29">
        <f t="shared" si="0"/>
        <v>0.002463425925925928</v>
      </c>
      <c r="L11" s="28"/>
      <c r="M11" s="7"/>
      <c r="N11" s="7"/>
      <c r="O11" s="7"/>
      <c r="P11" s="7"/>
      <c r="Q11" s="7"/>
      <c r="R11" s="7"/>
      <c r="S11" s="7"/>
      <c r="T11" s="7"/>
      <c r="U11" s="7"/>
      <c r="V11" s="30">
        <f>SUM(L11:U11)</f>
        <v>0</v>
      </c>
    </row>
    <row r="12" spans="1:22" ht="15">
      <c r="A12" s="7">
        <v>22</v>
      </c>
      <c r="B12" s="28">
        <v>10</v>
      </c>
      <c r="C12" s="28">
        <v>5</v>
      </c>
      <c r="D12" s="8" t="str">
        <f>VLOOKUP(A12,'03.kolo prezentácia'!$A$3:$F$60,2,FALSE)</f>
        <v>Filip</v>
      </c>
      <c r="E12" s="8" t="str">
        <f>VLOOKUP(A12,'03.kolo prezentácia'!$A$3:$F$60,3,FALSE)</f>
        <v>Pokrývka</v>
      </c>
      <c r="F12" s="8" t="str">
        <f>VLOOKUP(A12,'03.kolo prezentácia'!$A$3:$F$60,4,FALSE)</f>
        <v>Gymnázium BN</v>
      </c>
      <c r="G12" s="7">
        <f>VLOOKUP(A12,'03.kolo prezentácia'!$A$3:$F$60,5,FALSE)</f>
        <v>1995</v>
      </c>
      <c r="H12" s="7" t="str">
        <f>VLOOKUP(A12,'03.kolo prezentácia'!$A$3:$F$60,6,FALSE)</f>
        <v>MA</v>
      </c>
      <c r="I12" s="29">
        <v>0.025100462962962963</v>
      </c>
      <c r="J12" s="29">
        <f>I12/8.5</f>
        <v>0.002952995642701525</v>
      </c>
      <c r="K12" s="29">
        <f t="shared" si="0"/>
        <v>0.002761689814814814</v>
      </c>
      <c r="L12" s="28"/>
      <c r="M12" s="7"/>
      <c r="N12" s="7"/>
      <c r="O12" s="7"/>
      <c r="P12" s="7"/>
      <c r="Q12" s="7"/>
      <c r="R12" s="7"/>
      <c r="S12" s="7"/>
      <c r="T12" s="7"/>
      <c r="U12" s="7"/>
      <c r="V12" s="30">
        <f>SUM(L12:U12)</f>
        <v>0</v>
      </c>
    </row>
    <row r="13" spans="1:22" ht="15">
      <c r="A13" s="7">
        <v>24</v>
      </c>
      <c r="B13" s="28">
        <v>11</v>
      </c>
      <c r="C13" s="28">
        <v>2</v>
      </c>
      <c r="D13" s="8" t="str">
        <f>VLOOKUP(A13,'03.kolo prezentácia'!$A$3:$F$60,2,FALSE)</f>
        <v>Štefan</v>
      </c>
      <c r="E13" s="8" t="str">
        <f>VLOOKUP(A13,'03.kolo prezentácia'!$A$3:$F$60,3,FALSE)</f>
        <v>Červenka</v>
      </c>
      <c r="F13" s="8" t="str">
        <f>VLOOKUP(A13,'03.kolo prezentácia'!$A$3:$F$60,4,FALSE)</f>
        <v>Dubnica nad Váhom</v>
      </c>
      <c r="G13" s="7">
        <f>VLOOKUP(A13,'03.kolo prezentácia'!$A$3:$F$60,5,FALSE)</f>
        <v>1966</v>
      </c>
      <c r="H13" s="7" t="str">
        <f>VLOOKUP(A13,'03.kolo prezentácia'!$A$3:$F$60,6,FALSE)</f>
        <v>MC</v>
      </c>
      <c r="I13" s="29">
        <v>0.02525462962962963</v>
      </c>
      <c r="J13" s="29">
        <f>I13/8.5</f>
        <v>0.002971132897603486</v>
      </c>
      <c r="K13" s="29">
        <f t="shared" si="0"/>
        <v>0.002915856481481481</v>
      </c>
      <c r="L13" s="28"/>
      <c r="M13" s="7"/>
      <c r="N13" s="7"/>
      <c r="O13" s="7"/>
      <c r="P13" s="7"/>
      <c r="Q13" s="7"/>
      <c r="R13" s="7"/>
      <c r="S13" s="7"/>
      <c r="T13" s="7"/>
      <c r="U13" s="7"/>
      <c r="V13" s="30">
        <f>SUM(L13:U13)</f>
        <v>0</v>
      </c>
    </row>
    <row r="14" spans="1:22" ht="15">
      <c r="A14" s="7">
        <v>3</v>
      </c>
      <c r="B14" s="28">
        <v>12</v>
      </c>
      <c r="C14" s="28">
        <v>2</v>
      </c>
      <c r="D14" s="8" t="str">
        <f>VLOOKUP(A14,'03.kolo prezentácia'!$A$3:$F$60,2,FALSE)</f>
        <v>Silvia</v>
      </c>
      <c r="E14" s="8" t="str">
        <f>VLOOKUP(A14,'03.kolo prezentácia'!$A$3:$F$60,3,FALSE)</f>
        <v>Valová</v>
      </c>
      <c r="F14" s="8" t="str">
        <f>VLOOKUP(A14,'03.kolo prezentácia'!$A$3:$F$60,4,FALSE)</f>
        <v>Pravenec</v>
      </c>
      <c r="G14" s="7">
        <f>VLOOKUP(A14,'03.kolo prezentácia'!$A$3:$F$60,5,FALSE)</f>
        <v>1991</v>
      </c>
      <c r="H14" s="7" t="str">
        <f>VLOOKUP(A14,'03.kolo prezentácia'!$A$3:$F$60,6,FALSE)</f>
        <v>ŽA</v>
      </c>
      <c r="I14" s="29">
        <v>0.025485300925925925</v>
      </c>
      <c r="J14" s="29">
        <f>I14/8.5</f>
        <v>0.0029982706971677557</v>
      </c>
      <c r="K14" s="29">
        <f t="shared" si="0"/>
        <v>0.003146527777777776</v>
      </c>
      <c r="L14" s="28"/>
      <c r="M14" s="7"/>
      <c r="N14" s="7"/>
      <c r="O14" s="7"/>
      <c r="P14" s="7"/>
      <c r="Q14" s="7"/>
      <c r="R14" s="7"/>
      <c r="S14" s="7"/>
      <c r="T14" s="7"/>
      <c r="U14" s="7"/>
      <c r="V14" s="30">
        <f>SUM(L14:U14)</f>
        <v>0</v>
      </c>
    </row>
    <row r="15" spans="1:22" ht="15">
      <c r="A15" s="7">
        <v>7</v>
      </c>
      <c r="B15" s="28">
        <v>13</v>
      </c>
      <c r="C15" s="28">
        <v>3</v>
      </c>
      <c r="D15" s="8" t="str">
        <f>VLOOKUP(A15,'03.kolo prezentácia'!$A$3:$F$60,2,FALSE)</f>
        <v>Pavol</v>
      </c>
      <c r="E15" s="8" t="str">
        <f>VLOOKUP(A15,'03.kolo prezentácia'!$A$3:$F$60,3,FALSE)</f>
        <v>Grňo</v>
      </c>
      <c r="F15" s="8" t="str">
        <f>VLOOKUP(A15,'03.kolo prezentácia'!$A$3:$F$60,4,FALSE)</f>
        <v>Brezolupy</v>
      </c>
      <c r="G15" s="7">
        <f>VLOOKUP(A15,'03.kolo prezentácia'!$A$3:$F$60,5,FALSE)</f>
        <v>1970</v>
      </c>
      <c r="H15" s="7" t="str">
        <f>VLOOKUP(A15,'03.kolo prezentácia'!$A$3:$F$60,6,FALSE)</f>
        <v>MC</v>
      </c>
      <c r="I15" s="29">
        <v>0.025918865740740742</v>
      </c>
      <c r="J15" s="29">
        <f>I15/8.5</f>
        <v>0.0030492783224400875</v>
      </c>
      <c r="K15" s="29">
        <f t="shared" si="0"/>
        <v>0.003580092592592593</v>
      </c>
      <c r="L15" s="28"/>
      <c r="M15" s="7"/>
      <c r="N15" s="7"/>
      <c r="O15" s="7"/>
      <c r="P15" s="7"/>
      <c r="Q15" s="7"/>
      <c r="R15" s="7"/>
      <c r="S15" s="7"/>
      <c r="T15" s="7"/>
      <c r="U15" s="7"/>
      <c r="V15" s="30">
        <f>SUM(L15:U15)</f>
        <v>0</v>
      </c>
    </row>
    <row r="16" spans="1:22" ht="15">
      <c r="A16" s="7">
        <v>32</v>
      </c>
      <c r="B16" s="28">
        <v>14</v>
      </c>
      <c r="C16" s="28">
        <v>4</v>
      </c>
      <c r="D16" s="8" t="str">
        <f>VLOOKUP(A16,'03.kolo prezentácia'!$A$3:$F$60,2,FALSE)</f>
        <v>Peter</v>
      </c>
      <c r="E16" s="8" t="str">
        <f>VLOOKUP(A16,'03.kolo prezentácia'!$A$3:$F$60,3,FALSE)</f>
        <v>Duchyňa</v>
      </c>
      <c r="F16" s="8" t="str">
        <f>VLOOKUP(A16,'03.kolo prezentácia'!$A$3:$F$60,4,FALSE)</f>
        <v>Žabokreky n. Nitrou</v>
      </c>
      <c r="G16" s="7">
        <f>VLOOKUP(A16,'03.kolo prezentácia'!$A$3:$F$60,5,FALSE)</f>
        <v>1974</v>
      </c>
      <c r="H16" s="7" t="str">
        <f>VLOOKUP(A16,'03.kolo prezentácia'!$A$3:$F$60,6,FALSE)</f>
        <v>MB</v>
      </c>
      <c r="I16" s="29">
        <v>0.025986805555555558</v>
      </c>
      <c r="J16" s="29">
        <f>I16/8.5</f>
        <v>0.003057271241830066</v>
      </c>
      <c r="K16" s="29">
        <f t="shared" si="0"/>
        <v>0.003648032407407409</v>
      </c>
      <c r="L16" s="28"/>
      <c r="M16" s="7"/>
      <c r="N16" s="7"/>
      <c r="O16" s="7"/>
      <c r="P16" s="7"/>
      <c r="Q16" s="7"/>
      <c r="R16" s="7"/>
      <c r="S16" s="7"/>
      <c r="T16" s="7"/>
      <c r="U16" s="7"/>
      <c r="V16" s="30">
        <f>SUM(L16:U16)</f>
        <v>0</v>
      </c>
    </row>
    <row r="17" spans="1:22" ht="15">
      <c r="A17" s="7">
        <v>12</v>
      </c>
      <c r="B17" s="28">
        <v>15</v>
      </c>
      <c r="C17" s="28">
        <v>4</v>
      </c>
      <c r="D17" s="8" t="str">
        <f>VLOOKUP(A17,'03.kolo prezentácia'!$A$3:$F$60,2,FALSE)</f>
        <v>Ivan</v>
      </c>
      <c r="E17" s="8" t="str">
        <f>VLOOKUP(A17,'03.kolo prezentácia'!$A$3:$F$60,3,FALSE)</f>
        <v>Pšenek</v>
      </c>
      <c r="F17" s="8" t="str">
        <f>VLOOKUP(A17,'03.kolo prezentácia'!$A$3:$F$60,4,FALSE)</f>
        <v>Dubnica nad Váhom</v>
      </c>
      <c r="G17" s="7">
        <f>VLOOKUP(A17,'03.kolo prezentácia'!$A$3:$F$60,5,FALSE)</f>
        <v>1967</v>
      </c>
      <c r="H17" s="7" t="str">
        <f>VLOOKUP(A17,'03.kolo prezentácia'!$A$3:$F$60,6,FALSE)</f>
        <v>MC</v>
      </c>
      <c r="I17" s="29">
        <v>0.02605162037037037</v>
      </c>
      <c r="J17" s="29">
        <f>I17/8.5</f>
        <v>0.0030648965141612202</v>
      </c>
      <c r="K17" s="29">
        <f t="shared" si="0"/>
        <v>0.0037128472222222215</v>
      </c>
      <c r="L17" s="28"/>
      <c r="M17" s="7"/>
      <c r="N17" s="7"/>
      <c r="O17" s="7"/>
      <c r="P17" s="7"/>
      <c r="Q17" s="7"/>
      <c r="R17" s="7"/>
      <c r="S17" s="7"/>
      <c r="T17" s="7"/>
      <c r="U17" s="7"/>
      <c r="V17" s="30">
        <f>SUM(L17:U17)</f>
        <v>0</v>
      </c>
    </row>
    <row r="18" spans="1:22" ht="15">
      <c r="A18" s="7">
        <v>26</v>
      </c>
      <c r="B18" s="28">
        <v>16</v>
      </c>
      <c r="C18" s="28">
        <v>5</v>
      </c>
      <c r="D18" s="8" t="str">
        <f>VLOOKUP(A18,'03.kolo prezentácia'!$A$3:$F$60,2,FALSE)</f>
        <v>Branislav</v>
      </c>
      <c r="E18" s="8" t="str">
        <f>VLOOKUP(A18,'03.kolo prezentácia'!$A$3:$F$60,3,FALSE)</f>
        <v>Filo</v>
      </c>
      <c r="F18" s="8" t="str">
        <f>VLOOKUP(A18,'03.kolo prezentácia'!$A$3:$F$60,4,FALSE)</f>
        <v>Rybany</v>
      </c>
      <c r="G18" s="7">
        <f>VLOOKUP(A18,'03.kolo prezentácia'!$A$3:$F$60,5,FALSE)</f>
        <v>1976</v>
      </c>
      <c r="H18" s="7" t="str">
        <f>VLOOKUP(A18,'03.kolo prezentácia'!$A$3:$F$60,6,FALSE)</f>
        <v>MB</v>
      </c>
      <c r="I18" s="29">
        <v>0.026075115740740742</v>
      </c>
      <c r="J18" s="29">
        <f>I18/8.5</f>
        <v>0.0030676606753812638</v>
      </c>
      <c r="K18" s="29">
        <f t="shared" si="0"/>
        <v>0.003736342592592593</v>
      </c>
      <c r="L18" s="28"/>
      <c r="M18" s="7"/>
      <c r="N18" s="7"/>
      <c r="O18" s="7"/>
      <c r="P18" s="7"/>
      <c r="Q18" s="7"/>
      <c r="R18" s="7"/>
      <c r="S18" s="7"/>
      <c r="T18" s="7"/>
      <c r="U18" s="7"/>
      <c r="V18" s="30">
        <f>SUM(L18:U18)</f>
        <v>0</v>
      </c>
    </row>
    <row r="19" spans="1:22" ht="15">
      <c r="A19" s="7">
        <v>4</v>
      </c>
      <c r="B19" s="28">
        <v>17</v>
      </c>
      <c r="C19" s="28">
        <v>3</v>
      </c>
      <c r="D19" s="8" t="str">
        <f>VLOOKUP(A19,'03.kolo prezentácia'!$A$3:$F$60,2,FALSE)</f>
        <v>Barbora</v>
      </c>
      <c r="E19" s="8" t="str">
        <f>VLOOKUP(A19,'03.kolo prezentácia'!$A$3:$F$60,3,FALSE)</f>
        <v>Doskočilová</v>
      </c>
      <c r="F19" s="8" t="str">
        <f>VLOOKUP(A19,'03.kolo prezentácia'!$A$3:$F$60,4,FALSE)</f>
        <v>Trenčín</v>
      </c>
      <c r="G19" s="7">
        <f>VLOOKUP(A19,'03.kolo prezentácia'!$A$3:$F$60,5,FALSE)</f>
        <v>1992</v>
      </c>
      <c r="H19" s="7" t="str">
        <f>VLOOKUP(A19,'03.kolo prezentácia'!$A$3:$F$60,6,FALSE)</f>
        <v>ŽA</v>
      </c>
      <c r="I19" s="29">
        <v>0.026295833333333334</v>
      </c>
      <c r="J19" s="29">
        <f>I19/8.5</f>
        <v>0.003093627450980392</v>
      </c>
      <c r="K19" s="29">
        <f t="shared" si="0"/>
        <v>0.003957060185185185</v>
      </c>
      <c r="L19" s="28"/>
      <c r="M19" s="31"/>
      <c r="N19" s="31"/>
      <c r="O19" s="31"/>
      <c r="P19" s="31"/>
      <c r="Q19" s="31"/>
      <c r="R19" s="31"/>
      <c r="S19" s="31"/>
      <c r="T19" s="7"/>
      <c r="U19" s="7"/>
      <c r="V19" s="30">
        <f>SUM(L19:U19)</f>
        <v>0</v>
      </c>
    </row>
    <row r="20" spans="1:22" ht="15">
      <c r="A20" s="7">
        <v>15</v>
      </c>
      <c r="B20" s="28">
        <v>18</v>
      </c>
      <c r="C20" s="28">
        <v>6</v>
      </c>
      <c r="D20" s="8" t="str">
        <f>VLOOKUP(A20,'03.kolo prezentácia'!$A$3:$F$60,2,FALSE)</f>
        <v>Michal</v>
      </c>
      <c r="E20" s="8" t="str">
        <f>VLOOKUP(A20,'03.kolo prezentácia'!$A$3:$F$60,3,FALSE)</f>
        <v>Števica</v>
      </c>
      <c r="F20" s="8" t="str">
        <f>VLOOKUP(A20,'03.kolo prezentácia'!$A$3:$F$60,4,FALSE)</f>
        <v>KRB Partizánske</v>
      </c>
      <c r="G20" s="7">
        <f>VLOOKUP(A20,'03.kolo prezentácia'!$A$3:$F$60,5,FALSE)</f>
        <v>1997</v>
      </c>
      <c r="H20" s="7" t="str">
        <f>VLOOKUP(A20,'03.kolo prezentácia'!$A$3:$F$60,6,FALSE)</f>
        <v>MA</v>
      </c>
      <c r="I20" s="29">
        <v>0.02665462962962963</v>
      </c>
      <c r="J20" s="29">
        <f>I20/8.5</f>
        <v>0.003135838779956427</v>
      </c>
      <c r="K20" s="29">
        <f t="shared" si="0"/>
        <v>0.0043158564814814795</v>
      </c>
      <c r="L20" s="28"/>
      <c r="M20" s="7"/>
      <c r="N20" s="7"/>
      <c r="O20" s="7"/>
      <c r="P20" s="7"/>
      <c r="Q20" s="7"/>
      <c r="R20" s="7"/>
      <c r="S20" s="7"/>
      <c r="T20" s="7"/>
      <c r="U20" s="7"/>
      <c r="V20" s="30">
        <f>SUM(L20:U20)</f>
        <v>0</v>
      </c>
    </row>
    <row r="21" spans="1:22" ht="15">
      <c r="A21" s="7">
        <v>27</v>
      </c>
      <c r="B21" s="28">
        <v>19</v>
      </c>
      <c r="C21" s="28">
        <v>5</v>
      </c>
      <c r="D21" s="8" t="str">
        <f>VLOOKUP(A21,'03.kolo prezentácia'!$A$3:$F$60,2,FALSE)</f>
        <v>Miroslav</v>
      </c>
      <c r="E21" s="8" t="str">
        <f>VLOOKUP(A21,'03.kolo prezentácia'!$A$3:$F$60,3,FALSE)</f>
        <v>Podlucký</v>
      </c>
      <c r="F21" s="8" t="str">
        <f>VLOOKUP(A21,'03.kolo prezentácia'!$A$3:$F$60,4,FALSE)</f>
        <v>via LS</v>
      </c>
      <c r="G21" s="7">
        <f>VLOOKUP(A21,'03.kolo prezentácia'!$A$3:$F$60,5,FALSE)</f>
        <v>1973</v>
      </c>
      <c r="H21" s="7" t="str">
        <f>VLOOKUP(A21,'03.kolo prezentácia'!$A$3:$F$60,6,FALSE)</f>
        <v>MC</v>
      </c>
      <c r="I21" s="29">
        <v>0.02672222222222222</v>
      </c>
      <c r="J21" s="29">
        <f>I21/8.5</f>
        <v>0.0031437908496732025</v>
      </c>
      <c r="K21" s="29">
        <f t="shared" si="0"/>
        <v>0.004383449074074071</v>
      </c>
      <c r="L21" s="28"/>
      <c r="M21" s="7"/>
      <c r="N21" s="7"/>
      <c r="O21" s="7"/>
      <c r="P21" s="7"/>
      <c r="Q21" s="7"/>
      <c r="R21" s="7"/>
      <c r="S21" s="7"/>
      <c r="T21" s="7"/>
      <c r="U21" s="7"/>
      <c r="V21" s="30">
        <f>SUM(L21:U21)</f>
        <v>0</v>
      </c>
    </row>
    <row r="22" spans="1:22" ht="15">
      <c r="A22" s="7">
        <v>31</v>
      </c>
      <c r="B22" s="28">
        <v>20</v>
      </c>
      <c r="C22" s="28">
        <v>4</v>
      </c>
      <c r="D22" s="8" t="str">
        <f>VLOOKUP(A22,'03.kolo prezentácia'!$A$3:$F$60,2,FALSE)</f>
        <v>Mária</v>
      </c>
      <c r="E22" s="8" t="str">
        <f>VLOOKUP(A22,'03.kolo prezentácia'!$A$3:$F$60,3,FALSE)</f>
        <v>Vaclaviaková</v>
      </c>
      <c r="F22" s="8" t="str">
        <f>VLOOKUP(A22,'03.kolo prezentácia'!$A$3:$F$60,4,FALSE)</f>
        <v>Prievidza</v>
      </c>
      <c r="G22" s="7">
        <f>VLOOKUP(A22,'03.kolo prezentácia'!$A$3:$F$60,5,FALSE)</f>
        <v>1985</v>
      </c>
      <c r="H22" s="7" t="str">
        <f>VLOOKUP(A22,'03.kolo prezentácia'!$A$3:$F$60,6,FALSE)</f>
        <v>ŽA</v>
      </c>
      <c r="I22" s="29">
        <v>0.0276244212962963</v>
      </c>
      <c r="J22" s="29">
        <f>I22/8.5</f>
        <v>0.003249931917211329</v>
      </c>
      <c r="K22" s="29">
        <f t="shared" si="0"/>
        <v>0.00528564814814815</v>
      </c>
      <c r="L22" s="28"/>
      <c r="M22" s="7"/>
      <c r="N22" s="7"/>
      <c r="O22" s="7"/>
      <c r="P22" s="7"/>
      <c r="Q22" s="7"/>
      <c r="R22" s="7"/>
      <c r="S22" s="7"/>
      <c r="T22" s="7"/>
      <c r="U22" s="7"/>
      <c r="V22" s="30">
        <f>SUM(L22:U22)</f>
        <v>0</v>
      </c>
    </row>
    <row r="23" spans="1:22" ht="15">
      <c r="A23" s="7">
        <v>1</v>
      </c>
      <c r="B23" s="28">
        <v>21</v>
      </c>
      <c r="C23" s="28">
        <v>1</v>
      </c>
      <c r="D23" s="8" t="str">
        <f>VLOOKUP(A23,'03.kolo prezentácia'!$A$3:$F$60,2,FALSE)</f>
        <v>Ferdinand</v>
      </c>
      <c r="E23" s="8" t="str">
        <f>VLOOKUP(A23,'03.kolo prezentácia'!$A$3:$F$60,3,FALSE)</f>
        <v>Husár</v>
      </c>
      <c r="F23" s="8" t="str">
        <f>VLOOKUP(A23,'03.kolo prezentácia'!$A$3:$F$60,4,FALSE)</f>
        <v>Trenčín</v>
      </c>
      <c r="G23" s="7">
        <f>VLOOKUP(A23,'03.kolo prezentácia'!$A$3:$F$60,5,FALSE)</f>
        <v>1944</v>
      </c>
      <c r="H23" s="7" t="str">
        <f>VLOOKUP(A23,'03.kolo prezentácia'!$A$3:$F$60,6,FALSE)</f>
        <v>ME</v>
      </c>
      <c r="I23" s="29">
        <v>0.027822453703703703</v>
      </c>
      <c r="J23" s="29">
        <f>I23/8.5</f>
        <v>0.003273229847494553</v>
      </c>
      <c r="K23" s="29">
        <f t="shared" si="0"/>
        <v>0.005483680555555554</v>
      </c>
      <c r="L23" s="28"/>
      <c r="M23" s="7"/>
      <c r="N23" s="7"/>
      <c r="O23" s="7"/>
      <c r="P23" s="7"/>
      <c r="Q23" s="7"/>
      <c r="R23" s="7"/>
      <c r="S23" s="7"/>
      <c r="T23" s="7"/>
      <c r="U23" s="7"/>
      <c r="V23" s="30">
        <f>SUM(L23:U23)</f>
        <v>0</v>
      </c>
    </row>
    <row r="24" spans="1:22" ht="15">
      <c r="A24" s="7">
        <v>33</v>
      </c>
      <c r="B24" s="28">
        <v>22</v>
      </c>
      <c r="C24" s="28">
        <v>6</v>
      </c>
      <c r="D24" s="8" t="str">
        <f>VLOOKUP(A24,'03.kolo prezentácia'!$A$3:$F$60,2,FALSE)</f>
        <v>Michal</v>
      </c>
      <c r="E24" s="8" t="str">
        <f>VLOOKUP(A24,'03.kolo prezentácia'!$A$3:$F$60,3,FALSE)</f>
        <v>Korec</v>
      </c>
      <c r="F24" s="8" t="str">
        <f>VLOOKUP(A24,'03.kolo prezentácia'!$A$3:$F$60,4,FALSE)</f>
        <v>Bánovce nad Bebravou</v>
      </c>
      <c r="G24" s="7">
        <f>VLOOKUP(A24,'03.kolo prezentácia'!$A$3:$F$60,5,FALSE)</f>
        <v>1983</v>
      </c>
      <c r="H24" s="7" t="str">
        <f>VLOOKUP(A24,'03.kolo prezentácia'!$A$3:$F$60,6,FALSE)</f>
        <v>MB</v>
      </c>
      <c r="I24" s="29">
        <v>0.028038310185185183</v>
      </c>
      <c r="J24" s="29">
        <f>I24/8.5</f>
        <v>0.0032986247276688453</v>
      </c>
      <c r="K24" s="29">
        <f t="shared" si="0"/>
        <v>0.005699537037037034</v>
      </c>
      <c r="L24" s="28"/>
      <c r="M24" s="7"/>
      <c r="N24" s="7"/>
      <c r="O24" s="7"/>
      <c r="P24" s="7"/>
      <c r="Q24" s="7"/>
      <c r="R24" s="7"/>
      <c r="S24" s="7"/>
      <c r="T24" s="7"/>
      <c r="U24" s="7"/>
      <c r="V24" s="30">
        <f>SUM(L24:U24)</f>
        <v>0</v>
      </c>
    </row>
    <row r="25" spans="1:22" ht="15">
      <c r="A25" s="7">
        <v>11</v>
      </c>
      <c r="B25" s="28">
        <v>23</v>
      </c>
      <c r="C25" s="28">
        <v>1</v>
      </c>
      <c r="D25" s="8" t="str">
        <f>VLOOKUP(A25,'03.kolo prezentácia'!$A$3:$F$60,2,FALSE)</f>
        <v>Jozef</v>
      </c>
      <c r="E25" s="8" t="str">
        <f>VLOOKUP(A25,'03.kolo prezentácia'!$A$3:$F$60,3,FALSE)</f>
        <v>Gunda</v>
      </c>
      <c r="F25" s="8" t="str">
        <f>VLOOKUP(A25,'03.kolo prezentácia'!$A$3:$F$60,4,FALSE)</f>
        <v>Kanianka</v>
      </c>
      <c r="G25" s="7">
        <f>VLOOKUP(A25,'03.kolo prezentácia'!$A$3:$F$60,5,FALSE)</f>
        <v>1955</v>
      </c>
      <c r="H25" s="7" t="str">
        <f>VLOOKUP(A25,'03.kolo prezentácia'!$A$3:$F$60,6,FALSE)</f>
        <v>MD</v>
      </c>
      <c r="I25" s="29">
        <v>0.028159953703703704</v>
      </c>
      <c r="J25" s="29">
        <f>I25/8.5</f>
        <v>0.0033129357298474944</v>
      </c>
      <c r="K25" s="29">
        <f t="shared" si="0"/>
        <v>0.005821180555555555</v>
      </c>
      <c r="L25" s="28"/>
      <c r="M25" s="7"/>
      <c r="N25" s="7"/>
      <c r="O25" s="7"/>
      <c r="P25" s="7"/>
      <c r="Q25" s="7"/>
      <c r="R25" s="7"/>
      <c r="S25" s="7"/>
      <c r="T25" s="7"/>
      <c r="U25" s="7"/>
      <c r="V25" s="30">
        <f>SUM(L25:U25)</f>
        <v>0</v>
      </c>
    </row>
    <row r="26" spans="1:22" ht="15">
      <c r="A26" s="7">
        <v>20</v>
      </c>
      <c r="B26" s="28">
        <v>24</v>
      </c>
      <c r="C26" s="28">
        <v>7</v>
      </c>
      <c r="D26" s="8" t="str">
        <f>VLOOKUP(A26,'03.kolo prezentácia'!$A$3:$F$60,2,FALSE)</f>
        <v>Juraj</v>
      </c>
      <c r="E26" s="8" t="str">
        <f>VLOOKUP(A26,'03.kolo prezentácia'!$A$3:$F$60,3,FALSE)</f>
        <v>Makový</v>
      </c>
      <c r="F26" s="8" t="str">
        <f>VLOOKUP(A26,'03.kolo prezentácia'!$A$3:$F$60,4,FALSE)</f>
        <v>ŠHOK BN</v>
      </c>
      <c r="G26" s="7">
        <f>VLOOKUP(A26,'03.kolo prezentácia'!$A$3:$F$60,5,FALSE)</f>
        <v>1985</v>
      </c>
      <c r="H26" s="7" t="str">
        <f>VLOOKUP(A26,'03.kolo prezentácia'!$A$3:$F$60,6,FALSE)</f>
        <v>MA</v>
      </c>
      <c r="I26" s="29">
        <v>0.028241666666666665</v>
      </c>
      <c r="J26" s="29">
        <f>I26/8.5</f>
        <v>0.003322549019607843</v>
      </c>
      <c r="K26" s="29">
        <f t="shared" si="0"/>
        <v>0.005902893518518516</v>
      </c>
      <c r="L26" s="28"/>
      <c r="M26" s="7"/>
      <c r="N26" s="7"/>
      <c r="O26" s="7"/>
      <c r="P26" s="7"/>
      <c r="Q26" s="7"/>
      <c r="R26" s="7"/>
      <c r="S26" s="7"/>
      <c r="T26" s="7"/>
      <c r="U26" s="7"/>
      <c r="V26" s="30">
        <f>SUM(L26:U26)</f>
        <v>0</v>
      </c>
    </row>
    <row r="27" spans="1:22" ht="15">
      <c r="A27" s="7">
        <v>30</v>
      </c>
      <c r="B27" s="28">
        <v>25</v>
      </c>
      <c r="C27" s="28">
        <v>7</v>
      </c>
      <c r="D27" s="8" t="str">
        <f>VLOOKUP(A27,'03.kolo prezentácia'!$A$3:$F$60,2,FALSE)</f>
        <v>Radoslav</v>
      </c>
      <c r="E27" s="8" t="str">
        <f>VLOOKUP(A27,'03.kolo prezentácia'!$A$3:$F$60,3,FALSE)</f>
        <v>Gráč</v>
      </c>
      <c r="F27" s="8" t="str">
        <f>VLOOKUP(A27,'03.kolo prezentácia'!$A$3:$F$60,4,FALSE)</f>
        <v>Bánovce nad Bebravou</v>
      </c>
      <c r="G27" s="7">
        <f>VLOOKUP(A27,'03.kolo prezentácia'!$A$3:$F$60,5,FALSE)</f>
        <v>1978</v>
      </c>
      <c r="H27" s="7" t="str">
        <f>VLOOKUP(A27,'03.kolo prezentácia'!$A$3:$F$60,6,FALSE)</f>
        <v>MB</v>
      </c>
      <c r="I27" s="29">
        <v>0.02831597222222222</v>
      </c>
      <c r="J27" s="29">
        <f>I27/8.5</f>
        <v>0.0033312908496732027</v>
      </c>
      <c r="K27" s="29">
        <f t="shared" si="0"/>
        <v>0.005977199074074072</v>
      </c>
      <c r="L27" s="28"/>
      <c r="M27" s="7"/>
      <c r="N27" s="7"/>
      <c r="O27" s="7"/>
      <c r="P27" s="7"/>
      <c r="Q27" s="7"/>
      <c r="R27" s="7"/>
      <c r="S27" s="7"/>
      <c r="T27" s="7"/>
      <c r="U27" s="7"/>
      <c r="V27" s="30">
        <f>SUM(L27:U27)</f>
        <v>0</v>
      </c>
    </row>
    <row r="28" spans="1:22" ht="15">
      <c r="A28" s="7">
        <v>29</v>
      </c>
      <c r="B28" s="28">
        <v>26</v>
      </c>
      <c r="C28" s="28">
        <v>2</v>
      </c>
      <c r="D28" s="8" t="str">
        <f>VLOOKUP(A28,'03.kolo prezentácia'!$A$3:$F$60,2,FALSE)</f>
        <v>Drahomír</v>
      </c>
      <c r="E28" s="8" t="str">
        <f>VLOOKUP(A28,'03.kolo prezentácia'!$A$3:$F$60,3,FALSE)</f>
        <v>Dubnička</v>
      </c>
      <c r="F28" s="8" t="str">
        <f>VLOOKUP(A28,'03.kolo prezentácia'!$A$3:$F$60,4,FALSE)</f>
        <v>Bánovce nad Bebravou</v>
      </c>
      <c r="G28" s="7">
        <f>VLOOKUP(A28,'03.kolo prezentácia'!$A$3:$F$60,5,FALSE)</f>
        <v>1958</v>
      </c>
      <c r="H28" s="7" t="str">
        <f>VLOOKUP(A28,'03.kolo prezentácia'!$A$3:$F$60,6,FALSE)</f>
        <v>MD</v>
      </c>
      <c r="I28" s="29">
        <v>0.028967245370370372</v>
      </c>
      <c r="J28" s="29">
        <f>I28/8.5</f>
        <v>0.0034079112200435732</v>
      </c>
      <c r="K28" s="29">
        <f t="shared" si="0"/>
        <v>0.006628472222222223</v>
      </c>
      <c r="L28" s="28"/>
      <c r="M28" s="7"/>
      <c r="N28" s="7"/>
      <c r="O28" s="7"/>
      <c r="P28" s="7"/>
      <c r="Q28" s="7"/>
      <c r="R28" s="7"/>
      <c r="S28" s="7"/>
      <c r="T28" s="7"/>
      <c r="U28" s="7"/>
      <c r="V28" s="30">
        <f>SUM(L28:U28)</f>
        <v>0</v>
      </c>
    </row>
    <row r="29" spans="1:22" ht="15">
      <c r="A29" s="7">
        <v>34</v>
      </c>
      <c r="B29" s="28">
        <v>27</v>
      </c>
      <c r="C29" s="28">
        <v>6</v>
      </c>
      <c r="D29" s="8" t="str">
        <f>VLOOKUP(A29,'03.kolo prezentácia'!$A$3:$F$60,2,FALSE)</f>
        <v>Peter</v>
      </c>
      <c r="E29" s="8" t="str">
        <f>VLOOKUP(A29,'03.kolo prezentácia'!$A$3:$F$60,3,FALSE)</f>
        <v>Kuruc</v>
      </c>
      <c r="F29" s="8" t="str">
        <f>VLOOKUP(A29,'03.kolo prezentácia'!$A$3:$F$60,4,FALSE)</f>
        <v>Chocholná</v>
      </c>
      <c r="G29" s="7">
        <f>VLOOKUP(A29,'03.kolo prezentácia'!$A$3:$F$60,5,FALSE)</f>
        <v>1972</v>
      </c>
      <c r="H29" s="7" t="str">
        <f>VLOOKUP(A29,'03.kolo prezentácia'!$A$3:$F$60,6,FALSE)</f>
        <v>MC</v>
      </c>
      <c r="I29" s="29">
        <v>0.02916840277777778</v>
      </c>
      <c r="J29" s="29">
        <f>I29/8.5</f>
        <v>0.003431576797385621</v>
      </c>
      <c r="K29" s="29">
        <f t="shared" si="0"/>
        <v>0.00682962962962963</v>
      </c>
      <c r="L29" s="28"/>
      <c r="M29" s="7"/>
      <c r="N29" s="7"/>
      <c r="O29" s="7"/>
      <c r="P29" s="7"/>
      <c r="Q29" s="7"/>
      <c r="R29" s="7"/>
      <c r="S29" s="7"/>
      <c r="T29" s="7"/>
      <c r="U29" s="7"/>
      <c r="V29" s="30">
        <f>SUM(L29:U29)</f>
        <v>0</v>
      </c>
    </row>
    <row r="30" spans="1:22" ht="15">
      <c r="A30" s="7">
        <v>35</v>
      </c>
      <c r="B30" s="28">
        <v>28</v>
      </c>
      <c r="C30" s="28">
        <v>7</v>
      </c>
      <c r="D30" s="8" t="str">
        <f>VLOOKUP(A30,'03.kolo prezentácia'!$A$3:$F$60,2,FALSE)</f>
        <v>Marek</v>
      </c>
      <c r="E30" s="8" t="str">
        <f>VLOOKUP(A30,'03.kolo prezentácia'!$A$3:$F$60,3,FALSE)</f>
        <v>Žatko</v>
      </c>
      <c r="F30" s="8" t="str">
        <f>VLOOKUP(A30,'03.kolo prezentácia'!$A$3:$F$60,4,FALSE)</f>
        <v>Ostratice</v>
      </c>
      <c r="G30" s="7">
        <f>VLOOKUP(A30,'03.kolo prezentácia'!$A$3:$F$60,5,FALSE)</f>
        <v>1972</v>
      </c>
      <c r="H30" s="7" t="str">
        <f>VLOOKUP(A30,'03.kolo prezentácia'!$A$3:$F$60,6,FALSE)</f>
        <v>MC</v>
      </c>
      <c r="I30" s="29">
        <v>0.03124363425925926</v>
      </c>
      <c r="J30" s="29">
        <f>I30/8.5</f>
        <v>0.003675721677559913</v>
      </c>
      <c r="K30" s="29">
        <f t="shared" si="0"/>
        <v>0.00890486111111111</v>
      </c>
      <c r="L30" s="28"/>
      <c r="M30" s="31"/>
      <c r="N30" s="31"/>
      <c r="O30" s="31"/>
      <c r="P30" s="31"/>
      <c r="Q30" s="31"/>
      <c r="R30" s="31"/>
      <c r="S30" s="31"/>
      <c r="T30" s="31"/>
      <c r="U30" s="31"/>
      <c r="V30" s="30">
        <f>SUM(L30:U30)</f>
        <v>0</v>
      </c>
    </row>
    <row r="31" spans="1:22" ht="15">
      <c r="A31" s="7">
        <v>25</v>
      </c>
      <c r="B31" s="28">
        <v>29</v>
      </c>
      <c r="C31" s="28">
        <v>8</v>
      </c>
      <c r="D31" s="8" t="str">
        <f>VLOOKUP(A31,'03.kolo prezentácia'!$A$3:$F$60,2,FALSE)</f>
        <v>Peter</v>
      </c>
      <c r="E31" s="8" t="str">
        <f>VLOOKUP(A31,'03.kolo prezentácia'!$A$3:$F$60,3,FALSE)</f>
        <v>Minarovič</v>
      </c>
      <c r="F31" s="8" t="str">
        <f>VLOOKUP(A31,'03.kolo prezentácia'!$A$3:$F$60,4,FALSE)</f>
        <v>Bánovce nad Bebravou</v>
      </c>
      <c r="G31" s="7">
        <f>VLOOKUP(A31,'03.kolo prezentácia'!$A$3:$F$60,5,FALSE)</f>
        <v>1969</v>
      </c>
      <c r="H31" s="7" t="str">
        <f>VLOOKUP(A31,'03.kolo prezentácia'!$A$3:$F$60,6,FALSE)</f>
        <v>MC</v>
      </c>
      <c r="I31" s="29">
        <v>0.031431481481481484</v>
      </c>
      <c r="J31" s="29">
        <f>I31/8.5</f>
        <v>0.0036978213507625275</v>
      </c>
      <c r="K31" s="29">
        <f t="shared" si="0"/>
        <v>0.009092708333333335</v>
      </c>
      <c r="L31" s="28"/>
      <c r="M31" s="7"/>
      <c r="N31" s="7"/>
      <c r="O31" s="7"/>
      <c r="P31" s="7"/>
      <c r="Q31" s="7"/>
      <c r="R31" s="7"/>
      <c r="S31" s="7"/>
      <c r="T31" s="7"/>
      <c r="U31" s="7"/>
      <c r="V31" s="30">
        <f>SUM(L31:U31)</f>
        <v>0</v>
      </c>
    </row>
    <row r="32" spans="1:22" ht="15">
      <c r="A32" s="7">
        <v>9</v>
      </c>
      <c r="B32" s="28">
        <v>30</v>
      </c>
      <c r="C32" s="28">
        <v>9</v>
      </c>
      <c r="D32" s="8" t="str">
        <f>VLOOKUP(A32,'03.kolo prezentácia'!$A$3:$F$60,2,FALSE)</f>
        <v>Marián</v>
      </c>
      <c r="E32" s="8" t="str">
        <f>VLOOKUP(A32,'03.kolo prezentácia'!$A$3:$F$60,3,FALSE)</f>
        <v>Adamkovič</v>
      </c>
      <c r="F32" s="8" t="str">
        <f>VLOOKUP(A32,'03.kolo prezentácia'!$A$3:$F$60,4,FALSE)</f>
        <v>Bánovce nad Bebravou</v>
      </c>
      <c r="G32" s="7">
        <f>VLOOKUP(A32,'03.kolo prezentácia'!$A$3:$F$60,5,FALSE)</f>
        <v>1964</v>
      </c>
      <c r="H32" s="7" t="str">
        <f>VLOOKUP(A32,'03.kolo prezentácia'!$A$3:$F$60,6,FALSE)</f>
        <v>MC</v>
      </c>
      <c r="I32" s="29">
        <v>0.031484606481481485</v>
      </c>
      <c r="J32" s="29">
        <f>I32/8.5</f>
        <v>0.0037040713507625277</v>
      </c>
      <c r="K32" s="29">
        <f t="shared" si="0"/>
        <v>0.009145833333333336</v>
      </c>
      <c r="L32" s="28"/>
      <c r="M32" s="7"/>
      <c r="N32" s="7"/>
      <c r="O32" s="7"/>
      <c r="P32" s="7"/>
      <c r="Q32" s="7"/>
      <c r="R32" s="7"/>
      <c r="S32" s="7"/>
      <c r="T32" s="7"/>
      <c r="U32" s="7"/>
      <c r="V32" s="30">
        <f>SUM(L32:U32)</f>
        <v>0</v>
      </c>
    </row>
    <row r="33" spans="1:22" ht="15">
      <c r="A33" s="7">
        <v>37</v>
      </c>
      <c r="B33" s="28">
        <v>31</v>
      </c>
      <c r="C33" s="28">
        <v>10</v>
      </c>
      <c r="D33" s="8" t="str">
        <f>VLOOKUP(A33,'03.kolo prezentácia'!$A$3:$F$60,2,FALSE)</f>
        <v>Miroslav</v>
      </c>
      <c r="E33" s="8" t="str">
        <f>VLOOKUP(A33,'03.kolo prezentácia'!$A$3:$F$60,3,FALSE)</f>
        <v>Bitarovský</v>
      </c>
      <c r="F33" s="8" t="str">
        <f>VLOOKUP(A33,'03.kolo prezentácia'!$A$3:$F$60,4,FALSE)</f>
        <v>ATLANTICA SportAction BN</v>
      </c>
      <c r="G33" s="7">
        <f>VLOOKUP(A33,'03.kolo prezentácia'!$A$3:$F$60,5,FALSE)</f>
        <v>1970</v>
      </c>
      <c r="H33" s="7" t="str">
        <f>VLOOKUP(A33,'03.kolo prezentácia'!$A$3:$F$60,6,FALSE)</f>
        <v>MC</v>
      </c>
      <c r="I33" s="29">
        <v>0.03151701388888889</v>
      </c>
      <c r="J33" s="29">
        <f>I33/8.5</f>
        <v>0.0037078839869281047</v>
      </c>
      <c r="K33" s="29">
        <f t="shared" si="0"/>
        <v>0.00917824074074074</v>
      </c>
      <c r="L33" s="28"/>
      <c r="M33" s="7"/>
      <c r="N33" s="7"/>
      <c r="O33" s="7"/>
      <c r="P33" s="7"/>
      <c r="Q33" s="7"/>
      <c r="R33" s="7"/>
      <c r="S33" s="7"/>
      <c r="T33" s="7"/>
      <c r="U33" s="7"/>
      <c r="V33" s="30">
        <f>SUM(L33:U33)</f>
        <v>0</v>
      </c>
    </row>
    <row r="34" spans="1:22" ht="15">
      <c r="A34" s="7">
        <v>18</v>
      </c>
      <c r="B34" s="28">
        <v>32</v>
      </c>
      <c r="C34" s="28">
        <v>5</v>
      </c>
      <c r="D34" s="8" t="str">
        <f>VLOOKUP(A34,'03.kolo prezentácia'!$A$3:$F$60,2,FALSE)</f>
        <v>Mária</v>
      </c>
      <c r="E34" s="8" t="str">
        <f>VLOOKUP(A34,'03.kolo prezentácia'!$A$3:$F$60,3,FALSE)</f>
        <v>Stanovičová</v>
      </c>
      <c r="F34" s="8" t="str">
        <f>VLOOKUP(A34,'03.kolo prezentácia'!$A$3:$F$60,4,FALSE)</f>
        <v>Partizánske</v>
      </c>
      <c r="G34" s="7">
        <f>VLOOKUP(A34,'03.kolo prezentácia'!$A$3:$F$60,5,FALSE)</f>
        <v>1980</v>
      </c>
      <c r="H34" s="7" t="str">
        <f>VLOOKUP(A34,'03.kolo prezentácia'!$A$3:$F$60,6,FALSE)</f>
        <v>ŽA</v>
      </c>
      <c r="I34" s="29">
        <v>0.03294050925925926</v>
      </c>
      <c r="J34" s="29">
        <f>I34/8.5</f>
        <v>0.003875354030501089</v>
      </c>
      <c r="K34" s="29">
        <f t="shared" si="0"/>
        <v>0.01060173611111111</v>
      </c>
      <c r="L34" s="28"/>
      <c r="M34" s="7"/>
      <c r="N34" s="7"/>
      <c r="O34" s="7"/>
      <c r="P34" s="7"/>
      <c r="Q34" s="7"/>
      <c r="R34" s="7"/>
      <c r="S34" s="7"/>
      <c r="T34" s="7"/>
      <c r="U34" s="7"/>
      <c r="V34" s="30">
        <f>SUM(L34:U34)</f>
        <v>0</v>
      </c>
    </row>
    <row r="35" spans="1:22" ht="15">
      <c r="A35" s="7">
        <v>38</v>
      </c>
      <c r="B35" s="28">
        <v>33</v>
      </c>
      <c r="C35" s="28">
        <v>11</v>
      </c>
      <c r="D35" s="8" t="str">
        <f>VLOOKUP(A35,'03.kolo prezentácia'!$A$3:$F$60,2,FALSE)</f>
        <v>Juraj</v>
      </c>
      <c r="E35" s="8" t="str">
        <f>VLOOKUP(A35,'03.kolo prezentácia'!$A$3:$F$60,3,FALSE)</f>
        <v>Bitarovský</v>
      </c>
      <c r="F35" s="8" t="str">
        <f>VLOOKUP(A35,'03.kolo prezentácia'!$A$3:$F$60,4,FALSE)</f>
        <v>ATLANTICA SportAction BN</v>
      </c>
      <c r="G35" s="7">
        <f>VLOOKUP(A35,'03.kolo prezentácia'!$A$3:$F$60,5,FALSE)</f>
        <v>1973</v>
      </c>
      <c r="H35" s="7" t="str">
        <f>VLOOKUP(A35,'03.kolo prezentácia'!$A$3:$F$60,6,FALSE)</f>
        <v>MC</v>
      </c>
      <c r="I35" s="29">
        <v>0.033100694444444446</v>
      </c>
      <c r="J35" s="29">
        <f>I35/8.5</f>
        <v>0.003894199346405229</v>
      </c>
      <c r="K35" s="29">
        <f t="shared" si="0"/>
        <v>0.010761921296296297</v>
      </c>
      <c r="L35" s="28"/>
      <c r="M35" s="7"/>
      <c r="N35" s="7"/>
      <c r="O35" s="7"/>
      <c r="P35" s="7"/>
      <c r="Q35" s="7"/>
      <c r="R35" s="7"/>
      <c r="S35" s="7"/>
      <c r="T35" s="7"/>
      <c r="U35" s="7"/>
      <c r="V35" s="30">
        <f>SUM(L35:U35)</f>
        <v>0</v>
      </c>
    </row>
    <row r="36" spans="1:22" ht="15">
      <c r="A36" s="7">
        <v>8</v>
      </c>
      <c r="B36" s="28">
        <v>34</v>
      </c>
      <c r="C36" s="28">
        <v>6</v>
      </c>
      <c r="D36" s="8" t="str">
        <f>VLOOKUP(A36,'03.kolo prezentácia'!$A$3:$F$60,2,FALSE)</f>
        <v>Barbora</v>
      </c>
      <c r="E36" s="8" t="str">
        <f>VLOOKUP(A36,'03.kolo prezentácia'!$A$3:$F$60,3,FALSE)</f>
        <v>Kluvánková</v>
      </c>
      <c r="F36" s="8" t="str">
        <f>VLOOKUP(A36,'03.kolo prezentácia'!$A$3:$F$60,4,FALSE)</f>
        <v>Brezolupy</v>
      </c>
      <c r="G36" s="7">
        <f>VLOOKUP(A36,'03.kolo prezentácia'!$A$3:$F$60,5,FALSE)</f>
        <v>1994</v>
      </c>
      <c r="H36" s="7" t="str">
        <f>VLOOKUP(A36,'03.kolo prezentácia'!$A$3:$F$60,6,FALSE)</f>
        <v>ŽA</v>
      </c>
      <c r="I36" s="29">
        <v>0.033834027777777775</v>
      </c>
      <c r="J36" s="29">
        <f>I36/8.5</f>
        <v>0.0039804738562091505</v>
      </c>
      <c r="K36" s="29">
        <f t="shared" si="0"/>
        <v>0.011495254629629626</v>
      </c>
      <c r="L36" s="28"/>
      <c r="M36" s="7"/>
      <c r="N36" s="7"/>
      <c r="O36" s="7"/>
      <c r="P36" s="7"/>
      <c r="Q36" s="7"/>
      <c r="R36" s="7"/>
      <c r="S36" s="7"/>
      <c r="T36" s="7"/>
      <c r="U36" s="7"/>
      <c r="V36" s="30">
        <f>SUM(L36:U36)</f>
        <v>0</v>
      </c>
    </row>
    <row r="37" spans="1:22" ht="15">
      <c r="A37" s="7">
        <v>5</v>
      </c>
      <c r="B37" s="28">
        <v>35</v>
      </c>
      <c r="C37" s="28">
        <v>1</v>
      </c>
      <c r="D37" s="8" t="str">
        <f>VLOOKUP(A37,'03.kolo prezentácia'!$A$3:$F$60,2,FALSE)</f>
        <v>Milada</v>
      </c>
      <c r="E37" s="8" t="str">
        <f>VLOOKUP(A37,'03.kolo prezentácia'!$A$3:$F$60,3,FALSE)</f>
        <v>Doskočilová</v>
      </c>
      <c r="F37" s="8" t="str">
        <f>VLOOKUP(A37,'03.kolo prezentácia'!$A$3:$F$60,4,FALSE)</f>
        <v>Trenčín</v>
      </c>
      <c r="G37" s="7">
        <f>VLOOKUP(A37,'03.kolo prezentácia'!$A$3:$F$60,5,FALSE)</f>
        <v>1968</v>
      </c>
      <c r="H37" s="7" t="str">
        <f>VLOOKUP(A37,'03.kolo prezentácia'!$A$3:$F$60,6,FALSE)</f>
        <v>ŽB</v>
      </c>
      <c r="I37" s="29">
        <v>0.03395069444444445</v>
      </c>
      <c r="J37" s="29">
        <f>I37/8.5</f>
        <v>0.0039941993464052295</v>
      </c>
      <c r="K37" s="29">
        <f t="shared" si="0"/>
        <v>0.0116119212962963</v>
      </c>
      <c r="L37" s="28"/>
      <c r="M37" s="7"/>
      <c r="N37" s="7"/>
      <c r="O37" s="7"/>
      <c r="P37" s="7"/>
      <c r="Q37" s="7"/>
      <c r="R37" s="7"/>
      <c r="S37" s="7"/>
      <c r="T37" s="7"/>
      <c r="U37" s="7"/>
      <c r="V37" s="30">
        <f>SUM(L37:U37)</f>
        <v>0</v>
      </c>
    </row>
    <row r="38" spans="1:22" ht="15">
      <c r="A38" s="7">
        <v>13</v>
      </c>
      <c r="B38" s="28">
        <v>36</v>
      </c>
      <c r="C38" s="28">
        <v>2</v>
      </c>
      <c r="D38" s="8" t="str">
        <f>VLOOKUP(A38,'03.kolo prezentácia'!$A$3:$F$60,2,FALSE)</f>
        <v>Emília</v>
      </c>
      <c r="E38" s="8" t="str">
        <f>VLOOKUP(A38,'03.kolo prezentácia'!$A$3:$F$60,3,FALSE)</f>
        <v>Pšeneková</v>
      </c>
      <c r="F38" s="8" t="str">
        <f>VLOOKUP(A38,'03.kolo prezentácia'!$A$3:$F$60,4,FALSE)</f>
        <v>Dubnica nad Váhom</v>
      </c>
      <c r="G38" s="7">
        <f>VLOOKUP(A38,'03.kolo prezentácia'!$A$3:$F$60,5,FALSE)</f>
        <v>1965</v>
      </c>
      <c r="H38" s="7" t="str">
        <f>VLOOKUP(A38,'03.kolo prezentácia'!$A$3:$F$60,6,FALSE)</f>
        <v>ŽB</v>
      </c>
      <c r="I38" s="29">
        <v>0.03466643518518518</v>
      </c>
      <c r="J38" s="29">
        <f>I38/8.5</f>
        <v>0.0040784041394335505</v>
      </c>
      <c r="K38" s="29">
        <f t="shared" si="0"/>
        <v>0.012327662037037033</v>
      </c>
      <c r="L38" s="28"/>
      <c r="M38" s="7"/>
      <c r="N38" s="7"/>
      <c r="O38" s="7"/>
      <c r="P38" s="7"/>
      <c r="Q38" s="7"/>
      <c r="R38" s="7"/>
      <c r="S38" s="7"/>
      <c r="T38" s="7"/>
      <c r="U38" s="7"/>
      <c r="V38" s="30">
        <f>SUM(L38:U38)</f>
        <v>0</v>
      </c>
    </row>
    <row r="39" spans="1:22" ht="15">
      <c r="A39" s="7">
        <v>19</v>
      </c>
      <c r="B39" s="28">
        <v>38</v>
      </c>
      <c r="C39" s="28">
        <v>8</v>
      </c>
      <c r="D39" s="8" t="str">
        <f>VLOOKUP(A39,'03.kolo prezentácia'!$A$3:$F$60,2,FALSE)</f>
        <v>Tomáš</v>
      </c>
      <c r="E39" s="8" t="str">
        <f>VLOOKUP(A39,'03.kolo prezentácia'!$A$3:$F$60,3,FALSE)</f>
        <v>Mihalička</v>
      </c>
      <c r="F39" s="8" t="str">
        <f>VLOOKUP(A39,'03.kolo prezentácia'!$A$3:$F$60,4,FALSE)</f>
        <v>Partizánske</v>
      </c>
      <c r="G39" s="7">
        <f>VLOOKUP(A39,'03.kolo prezentácia'!$A$3:$F$60,5,FALSE)</f>
        <v>1979</v>
      </c>
      <c r="H39" s="7" t="str">
        <f>VLOOKUP(A39,'03.kolo prezentácia'!$A$3:$F$60,6,FALSE)</f>
        <v>MB</v>
      </c>
      <c r="I39" s="32" t="s">
        <v>154</v>
      </c>
      <c r="J39" s="29"/>
      <c r="K39" s="29"/>
      <c r="L39" s="28"/>
      <c r="M39" s="7"/>
      <c r="N39" s="7"/>
      <c r="O39" s="7"/>
      <c r="P39" s="7"/>
      <c r="Q39" s="7"/>
      <c r="R39" s="7"/>
      <c r="S39" s="7"/>
      <c r="T39" s="7"/>
      <c r="U39" s="7"/>
      <c r="V39" s="30">
        <f>SUM(L39:U39)</f>
        <v>0</v>
      </c>
    </row>
  </sheetData>
  <sheetProtection selectLockedCells="1" selectUnlockedCells="1"/>
  <autoFilter ref="A2:V39"/>
  <mergeCells count="1">
    <mergeCell ref="A1:K1"/>
  </mergeCells>
  <printOptions/>
  <pageMargins left="0.11805555555555555" right="0.1180555555555555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="80" zoomScaleNormal="80" workbookViewId="0" topLeftCell="A1">
      <selection activeCell="B22" sqref="B22"/>
    </sheetView>
  </sheetViews>
  <sheetFormatPr defaultColWidth="9.140625" defaultRowHeight="15"/>
  <cols>
    <col min="1" max="1" width="16.57421875" style="1" customWidth="1"/>
    <col min="2" max="2" width="19.140625" style="33" customWidth="1"/>
    <col min="3" max="3" width="16.28125" style="34" customWidth="1"/>
    <col min="5" max="5" width="53.8515625" style="0" customWidth="1"/>
    <col min="6" max="6" width="11.421875" style="0" customWidth="1"/>
    <col min="7" max="7" width="8.140625" style="10" customWidth="1"/>
    <col min="8" max="9" width="11.421875" style="0" customWidth="1"/>
  </cols>
  <sheetData>
    <row r="1" spans="1:5" s="37" customFormat="1" ht="42">
      <c r="A1" s="35" t="s">
        <v>155</v>
      </c>
      <c r="B1" s="36" t="s">
        <v>140</v>
      </c>
      <c r="C1" s="35" t="s">
        <v>1</v>
      </c>
      <c r="E1" s="38" t="s">
        <v>156</v>
      </c>
    </row>
    <row r="2" spans="1:6" ht="15">
      <c r="A2" s="10">
        <v>21</v>
      </c>
      <c r="B2" s="33">
        <v>0.027822453703703703</v>
      </c>
      <c r="C2" s="34">
        <v>1</v>
      </c>
      <c r="F2" s="39"/>
    </row>
    <row r="3" spans="1:6" ht="15">
      <c r="A3" s="10">
        <v>1</v>
      </c>
      <c r="B3" s="33">
        <v>0.02233877314814815</v>
      </c>
      <c r="C3" s="34">
        <v>2</v>
      </c>
      <c r="F3" s="39"/>
    </row>
    <row r="4" spans="1:6" ht="15">
      <c r="A4" s="10">
        <v>12</v>
      </c>
      <c r="B4" s="33">
        <v>0.025485300925925925</v>
      </c>
      <c r="C4" s="34">
        <v>3</v>
      </c>
      <c r="F4" s="39"/>
    </row>
    <row r="5" spans="1:6" ht="15">
      <c r="A5" s="10">
        <v>17</v>
      </c>
      <c r="B5" s="33">
        <v>0.026295833333333334</v>
      </c>
      <c r="C5" s="34">
        <v>4</v>
      </c>
      <c r="F5" s="39"/>
    </row>
    <row r="6" spans="1:6" ht="15">
      <c r="A6" s="10">
        <v>35</v>
      </c>
      <c r="B6" s="33">
        <v>0.03395069444444445</v>
      </c>
      <c r="C6" s="34">
        <v>5</v>
      </c>
      <c r="F6" s="39"/>
    </row>
    <row r="7" spans="1:6" ht="15">
      <c r="A7" s="10">
        <v>9</v>
      </c>
      <c r="B7" s="33">
        <v>0.024802199074074077</v>
      </c>
      <c r="C7" s="34">
        <v>6</v>
      </c>
      <c r="F7" s="39"/>
    </row>
    <row r="8" spans="1:6" ht="15">
      <c r="A8" s="10">
        <v>13</v>
      </c>
      <c r="B8" s="33">
        <v>0.025918865740740742</v>
      </c>
      <c r="C8" s="34">
        <v>7</v>
      </c>
      <c r="F8" s="39"/>
    </row>
    <row r="9" spans="1:6" ht="15">
      <c r="A9" s="10">
        <v>34</v>
      </c>
      <c r="B9" s="33">
        <v>0.033834027777777775</v>
      </c>
      <c r="C9" s="34">
        <v>8</v>
      </c>
      <c r="F9" s="39"/>
    </row>
    <row r="10" spans="1:6" ht="15">
      <c r="A10" s="10">
        <v>30</v>
      </c>
      <c r="B10" s="33">
        <v>0.031484606481481485</v>
      </c>
      <c r="C10" s="34">
        <v>9</v>
      </c>
      <c r="F10" s="39"/>
    </row>
    <row r="11" spans="1:6" ht="15">
      <c r="A11" s="10">
        <v>4</v>
      </c>
      <c r="B11" s="33">
        <v>0.023199537037037036</v>
      </c>
      <c r="C11" s="34">
        <v>10</v>
      </c>
      <c r="F11" s="39"/>
    </row>
    <row r="12" spans="1:6" ht="15">
      <c r="A12" s="10">
        <v>23</v>
      </c>
      <c r="B12" s="33">
        <v>0.028159953703703704</v>
      </c>
      <c r="C12" s="34">
        <v>11</v>
      </c>
      <c r="F12" s="39"/>
    </row>
    <row r="13" spans="1:6" ht="15">
      <c r="A13" s="10">
        <v>15</v>
      </c>
      <c r="B13" s="33">
        <v>0.02605162037037037</v>
      </c>
      <c r="C13" s="34">
        <v>12</v>
      </c>
      <c r="F13" s="39"/>
    </row>
    <row r="14" spans="1:6" ht="15">
      <c r="A14" s="10">
        <v>36</v>
      </c>
      <c r="B14" s="33">
        <v>0.03466643518518518</v>
      </c>
      <c r="C14" s="34">
        <v>13</v>
      </c>
      <c r="F14" s="39"/>
    </row>
    <row r="15" spans="1:6" ht="15">
      <c r="A15" s="10">
        <v>2</v>
      </c>
      <c r="B15" s="33">
        <v>0.02289444444444445</v>
      </c>
      <c r="C15" s="34">
        <v>14</v>
      </c>
      <c r="F15" s="39"/>
    </row>
    <row r="16" spans="1:6" ht="15">
      <c r="A16" s="10">
        <v>18</v>
      </c>
      <c r="B16" s="33">
        <v>0.02665462962962963</v>
      </c>
      <c r="C16" s="34">
        <v>15</v>
      </c>
      <c r="F16" s="39"/>
    </row>
    <row r="17" spans="1:3" ht="15">
      <c r="A17" s="10">
        <v>8</v>
      </c>
      <c r="B17" s="33">
        <v>0.024777662037037036</v>
      </c>
      <c r="C17" s="34">
        <v>17</v>
      </c>
    </row>
    <row r="18" spans="1:3" ht="15">
      <c r="A18" s="10">
        <v>32</v>
      </c>
      <c r="B18" s="33">
        <v>0.03294050925925926</v>
      </c>
      <c r="C18" s="34">
        <v>18</v>
      </c>
    </row>
    <row r="19" spans="1:3" ht="15">
      <c r="A19" s="10">
        <v>38</v>
      </c>
      <c r="B19" s="33">
        <v>0.041666666666666664</v>
      </c>
      <c r="C19" s="34">
        <v>19</v>
      </c>
    </row>
    <row r="20" spans="1:3" ht="15">
      <c r="A20" s="10">
        <v>24</v>
      </c>
      <c r="B20" s="33">
        <v>0.028241666666666665</v>
      </c>
      <c r="C20" s="34">
        <v>20</v>
      </c>
    </row>
    <row r="21" spans="1:3" ht="15">
      <c r="A21" s="10">
        <v>5</v>
      </c>
      <c r="B21" s="33">
        <v>0.023602430555555554</v>
      </c>
      <c r="C21" s="34">
        <v>21</v>
      </c>
    </row>
    <row r="22" spans="1:3" ht="15">
      <c r="A22" s="10">
        <v>10</v>
      </c>
      <c r="B22" s="33">
        <v>0.025100462962962963</v>
      </c>
      <c r="C22" s="34">
        <v>22</v>
      </c>
    </row>
    <row r="23" spans="1:3" ht="15">
      <c r="A23" s="10">
        <v>3</v>
      </c>
      <c r="B23" s="33">
        <v>0.022942592592592594</v>
      </c>
      <c r="C23" s="34">
        <v>23</v>
      </c>
    </row>
    <row r="24" spans="1:3" ht="15">
      <c r="A24" s="10">
        <v>11</v>
      </c>
      <c r="B24" s="33">
        <v>0.02525462962962963</v>
      </c>
      <c r="C24" s="34">
        <v>24</v>
      </c>
    </row>
    <row r="25" spans="1:3" ht="15">
      <c r="A25" s="10">
        <v>29</v>
      </c>
      <c r="B25" s="33">
        <v>0.031431481481481484</v>
      </c>
      <c r="C25" s="34">
        <v>25</v>
      </c>
    </row>
    <row r="26" spans="1:3" ht="15">
      <c r="A26" s="10">
        <v>16</v>
      </c>
      <c r="B26" s="33">
        <v>0.026075115740740742</v>
      </c>
      <c r="C26" s="34">
        <v>26</v>
      </c>
    </row>
    <row r="27" spans="1:3" ht="15">
      <c r="A27" s="10">
        <v>19</v>
      </c>
      <c r="B27" s="33">
        <v>0.02672222222222222</v>
      </c>
      <c r="C27" s="34">
        <v>27</v>
      </c>
    </row>
    <row r="28" spans="1:3" ht="15">
      <c r="A28" s="10">
        <v>7</v>
      </c>
      <c r="B28" s="33">
        <v>0.024595949074074072</v>
      </c>
      <c r="C28" s="34">
        <v>28</v>
      </c>
    </row>
    <row r="29" spans="1:3" ht="15">
      <c r="A29" s="10">
        <v>26</v>
      </c>
      <c r="B29" s="33">
        <v>0.028967245370370372</v>
      </c>
      <c r="C29" s="34">
        <v>29</v>
      </c>
    </row>
    <row r="30" spans="1:3" ht="15">
      <c r="A30" s="10">
        <v>25</v>
      </c>
      <c r="B30" s="33">
        <v>0.02831597222222222</v>
      </c>
      <c r="C30" s="34">
        <v>30</v>
      </c>
    </row>
    <row r="31" spans="1:3" ht="15">
      <c r="A31" s="10">
        <v>20</v>
      </c>
      <c r="B31" s="33">
        <v>0.0276244212962963</v>
      </c>
      <c r="C31" s="34">
        <v>31</v>
      </c>
    </row>
    <row r="32" spans="1:3" ht="15">
      <c r="A32" s="10">
        <v>14</v>
      </c>
      <c r="B32" s="33">
        <v>0.025986805555555558</v>
      </c>
      <c r="C32" s="34">
        <v>32</v>
      </c>
    </row>
    <row r="33" spans="1:3" ht="15">
      <c r="A33" s="10">
        <v>22</v>
      </c>
      <c r="B33" s="33">
        <v>0.028038310185185183</v>
      </c>
      <c r="C33" s="34">
        <v>33</v>
      </c>
    </row>
    <row r="34" spans="1:3" ht="15">
      <c r="A34" s="10">
        <v>27</v>
      </c>
      <c r="B34" s="33">
        <v>0.02916840277777778</v>
      </c>
      <c r="C34" s="34">
        <v>34</v>
      </c>
    </row>
    <row r="35" spans="1:3" ht="15">
      <c r="A35" s="10">
        <v>28</v>
      </c>
      <c r="B35" s="33">
        <v>0.03124363425925926</v>
      </c>
      <c r="C35" s="34">
        <v>35</v>
      </c>
    </row>
    <row r="36" spans="1:3" ht="15">
      <c r="A36" s="10">
        <v>6</v>
      </c>
      <c r="B36" s="33">
        <v>0.02382152777777778</v>
      </c>
      <c r="C36" s="34">
        <v>36</v>
      </c>
    </row>
    <row r="37" spans="1:3" ht="15">
      <c r="A37" s="10">
        <v>31</v>
      </c>
      <c r="B37" s="33">
        <v>0.03151701388888889</v>
      </c>
      <c r="C37" s="34">
        <v>37</v>
      </c>
    </row>
    <row r="38" spans="1:3" ht="15">
      <c r="A38" s="10">
        <v>33</v>
      </c>
      <c r="B38" s="33">
        <v>0.033100694444444446</v>
      </c>
      <c r="C38" s="34">
        <v>38</v>
      </c>
    </row>
  </sheetData>
  <sheetProtection selectLockedCells="1" selectUnlockedCells="1"/>
  <autoFilter ref="A1:E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80" zoomScaleNormal="80" workbookViewId="0" topLeftCell="A1">
      <selection activeCell="G20" sqref="G20"/>
    </sheetView>
  </sheetViews>
  <sheetFormatPr defaultColWidth="9.140625" defaultRowHeight="15"/>
  <cols>
    <col min="1" max="1" width="9.7109375" style="1" customWidth="1"/>
    <col min="2" max="2" width="11.00390625" style="2" customWidth="1"/>
    <col min="3" max="3" width="22.00390625" style="2" customWidth="1"/>
    <col min="4" max="4" width="23.7109375" style="2" customWidth="1"/>
    <col min="5" max="5" width="6.57421875" style="1" customWidth="1"/>
    <col min="6" max="6" width="7.7109375" style="2" customWidth="1"/>
    <col min="7" max="7" width="29.421875" style="2" customWidth="1"/>
    <col min="8" max="8" width="5.57421875" style="2" customWidth="1"/>
    <col min="9" max="9" width="7.7109375" style="2" customWidth="1"/>
    <col min="10" max="16384" width="9.140625" style="2" customWidth="1"/>
  </cols>
  <sheetData>
    <row r="1" spans="1:8" ht="24" customHeight="1">
      <c r="A1" s="40" t="s">
        <v>157</v>
      </c>
      <c r="B1" s="40"/>
      <c r="C1" s="40"/>
      <c r="D1" s="40"/>
      <c r="E1" s="40"/>
      <c r="F1" s="40"/>
      <c r="G1" s="5"/>
      <c r="H1" s="5"/>
    </row>
    <row r="2" spans="1:9" s="5" customFormat="1" ht="39.75" customHeight="1">
      <c r="A2" s="41" t="s">
        <v>1</v>
      </c>
      <c r="B2" s="42" t="s">
        <v>2</v>
      </c>
      <c r="C2" s="43" t="s">
        <v>3</v>
      </c>
      <c r="D2" s="43" t="s">
        <v>4</v>
      </c>
      <c r="E2" s="43" t="s">
        <v>5</v>
      </c>
      <c r="F2" s="44" t="s">
        <v>6</v>
      </c>
      <c r="I2" s="5" t="s">
        <v>7</v>
      </c>
    </row>
    <row r="3" spans="1:9" ht="15">
      <c r="A3" s="45">
        <v>1</v>
      </c>
      <c r="B3" s="46"/>
      <c r="C3" s="47"/>
      <c r="D3" s="47"/>
      <c r="E3" s="48"/>
      <c r="F3" s="49"/>
      <c r="G3" s="2" t="s">
        <v>158</v>
      </c>
      <c r="H3" s="2">
        <v>1999</v>
      </c>
      <c r="I3" s="9" t="str">
        <f>IF(H3&lt;1954,"ME",IF(H3&lt;1964,"MD",IF(H3&lt;1974,"MC",IF(H3&lt;1984,"MB",IF(H3&lt;1999,"MA",IF(H3&gt;1998,"HOBBY",""))))))</f>
        <v>HOBBY</v>
      </c>
    </row>
    <row r="4" spans="1:7" ht="15">
      <c r="A4" s="50">
        <v>2</v>
      </c>
      <c r="B4" s="46"/>
      <c r="C4" s="8"/>
      <c r="D4" s="8"/>
      <c r="E4" s="7"/>
      <c r="F4" s="49"/>
      <c r="G4" s="2" t="s">
        <v>159</v>
      </c>
    </row>
    <row r="5" spans="1:7" ht="15">
      <c r="A5" s="50">
        <v>3</v>
      </c>
      <c r="B5" s="51"/>
      <c r="C5" s="8"/>
      <c r="D5" s="8"/>
      <c r="E5" s="7"/>
      <c r="F5" s="49"/>
      <c r="G5" s="2" t="s">
        <v>160</v>
      </c>
    </row>
    <row r="6" spans="1:7" ht="15">
      <c r="A6" s="50">
        <v>4</v>
      </c>
      <c r="B6" s="51"/>
      <c r="C6" s="8"/>
      <c r="D6" s="8"/>
      <c r="E6" s="7"/>
      <c r="F6" s="49"/>
      <c r="G6" s="2" t="s">
        <v>161</v>
      </c>
    </row>
    <row r="7" spans="1:7" ht="15">
      <c r="A7" s="50">
        <v>5</v>
      </c>
      <c r="B7" s="51"/>
      <c r="C7" s="8"/>
      <c r="D7" s="8"/>
      <c r="E7" s="7"/>
      <c r="F7" s="49"/>
      <c r="G7" s="2" t="s">
        <v>162</v>
      </c>
    </row>
    <row r="8" spans="1:7" ht="15">
      <c r="A8" s="50">
        <v>6</v>
      </c>
      <c r="B8" s="51"/>
      <c r="C8" s="8"/>
      <c r="D8" s="8"/>
      <c r="E8" s="7"/>
      <c r="F8" s="49"/>
      <c r="G8" s="2" t="s">
        <v>163</v>
      </c>
    </row>
    <row r="9" spans="1:7" ht="15">
      <c r="A9" s="50">
        <v>7</v>
      </c>
      <c r="B9" s="51"/>
      <c r="C9" s="8"/>
      <c r="D9" s="8"/>
      <c r="E9" s="7"/>
      <c r="F9" s="49"/>
      <c r="G9" s="2" t="s">
        <v>164</v>
      </c>
    </row>
    <row r="10" spans="1:7" ht="15">
      <c r="A10" s="50">
        <v>8</v>
      </c>
      <c r="B10" s="51"/>
      <c r="C10" s="8"/>
      <c r="D10" s="8"/>
      <c r="E10" s="7"/>
      <c r="F10" s="49"/>
      <c r="G10" s="2" t="s">
        <v>165</v>
      </c>
    </row>
    <row r="11" spans="1:6" ht="15">
      <c r="A11" s="50">
        <v>9</v>
      </c>
      <c r="B11" s="51"/>
      <c r="C11" s="8"/>
      <c r="D11" s="8"/>
      <c r="E11" s="7"/>
      <c r="F11" s="49"/>
    </row>
    <row r="12" spans="1:7" ht="15">
      <c r="A12" s="50">
        <v>10</v>
      </c>
      <c r="B12" s="51"/>
      <c r="C12" s="8"/>
      <c r="D12" s="8"/>
      <c r="E12" s="7"/>
      <c r="F12" s="49"/>
      <c r="G12" s="2" t="s">
        <v>166</v>
      </c>
    </row>
    <row r="13" spans="1:7" ht="15">
      <c r="A13" s="50">
        <v>11</v>
      </c>
      <c r="B13" s="51"/>
      <c r="C13" s="8"/>
      <c r="D13" s="8"/>
      <c r="E13" s="7"/>
      <c r="F13" s="49"/>
      <c r="G13" s="2" t="s">
        <v>167</v>
      </c>
    </row>
    <row r="14" spans="1:7" ht="15">
      <c r="A14" s="50">
        <v>12</v>
      </c>
      <c r="B14" s="51"/>
      <c r="C14" s="8"/>
      <c r="D14" s="8"/>
      <c r="E14" s="7"/>
      <c r="F14" s="49"/>
      <c r="G14" s="2" t="s">
        <v>168</v>
      </c>
    </row>
    <row r="15" spans="1:7" ht="15">
      <c r="A15" s="50">
        <v>13</v>
      </c>
      <c r="B15" s="51"/>
      <c r="C15" s="8"/>
      <c r="D15" s="8"/>
      <c r="E15" s="7"/>
      <c r="F15" s="49"/>
      <c r="G15" s="2" t="s">
        <v>169</v>
      </c>
    </row>
    <row r="16" spans="1:7" ht="15">
      <c r="A16" s="50">
        <v>14</v>
      </c>
      <c r="B16" s="51"/>
      <c r="C16" s="8"/>
      <c r="D16" s="8"/>
      <c r="E16" s="7"/>
      <c r="F16" s="49"/>
      <c r="G16" s="2" t="s">
        <v>170</v>
      </c>
    </row>
    <row r="17" spans="1:7" ht="15">
      <c r="A17" s="50">
        <v>15</v>
      </c>
      <c r="B17" s="51"/>
      <c r="C17" s="8"/>
      <c r="D17" s="8"/>
      <c r="E17" s="7"/>
      <c r="F17" s="49"/>
      <c r="G17" s="2" t="s">
        <v>171</v>
      </c>
    </row>
    <row r="18" spans="1:7" ht="15">
      <c r="A18" s="50">
        <v>16</v>
      </c>
      <c r="B18" s="51"/>
      <c r="C18" s="8"/>
      <c r="D18" s="8"/>
      <c r="E18" s="7"/>
      <c r="F18" s="49"/>
      <c r="G18" s="2" t="s">
        <v>172</v>
      </c>
    </row>
    <row r="19" spans="1:7" ht="15">
      <c r="A19" s="50">
        <v>17</v>
      </c>
      <c r="B19" s="51"/>
      <c r="C19" s="8"/>
      <c r="D19" s="8"/>
      <c r="E19" s="7"/>
      <c r="F19" s="49"/>
      <c r="G19" s="2" t="s">
        <v>173</v>
      </c>
    </row>
    <row r="20" spans="1:7" ht="15">
      <c r="A20" s="50">
        <v>18</v>
      </c>
      <c r="B20" s="51"/>
      <c r="C20" s="8"/>
      <c r="D20" s="8"/>
      <c r="E20" s="7"/>
      <c r="F20" s="49"/>
      <c r="G20" s="2" t="s">
        <v>174</v>
      </c>
    </row>
    <row r="21" spans="1:7" ht="15">
      <c r="A21" s="50">
        <v>19</v>
      </c>
      <c r="B21" s="51"/>
      <c r="C21" s="8"/>
      <c r="D21" s="8"/>
      <c r="E21" s="7"/>
      <c r="F21" s="49"/>
      <c r="G21" s="2" t="s">
        <v>175</v>
      </c>
    </row>
    <row r="22" spans="1:7" ht="15">
      <c r="A22" s="50">
        <v>20</v>
      </c>
      <c r="B22" s="51"/>
      <c r="C22" s="8"/>
      <c r="D22" s="8"/>
      <c r="E22" s="7"/>
      <c r="F22" s="49"/>
      <c r="G22" s="2" t="s">
        <v>176</v>
      </c>
    </row>
    <row r="23" spans="1:7" ht="15">
      <c r="A23" s="50">
        <v>21</v>
      </c>
      <c r="B23" s="51"/>
      <c r="C23" s="8"/>
      <c r="D23" s="8"/>
      <c r="E23" s="7"/>
      <c r="F23" s="49"/>
      <c r="G23" s="2" t="s">
        <v>177</v>
      </c>
    </row>
    <row r="24" spans="1:7" ht="15">
      <c r="A24" s="50">
        <v>22</v>
      </c>
      <c r="B24" s="51"/>
      <c r="C24" s="8"/>
      <c r="D24" s="8"/>
      <c r="E24" s="7"/>
      <c r="F24" s="49"/>
      <c r="G24" s="2" t="s">
        <v>178</v>
      </c>
    </row>
    <row r="25" spans="1:7" ht="15">
      <c r="A25" s="50">
        <v>23</v>
      </c>
      <c r="B25" s="51"/>
      <c r="C25" s="8"/>
      <c r="D25" s="8"/>
      <c r="E25" s="7"/>
      <c r="F25" s="49"/>
      <c r="G25" s="2" t="s">
        <v>179</v>
      </c>
    </row>
    <row r="26" spans="1:7" ht="15">
      <c r="A26" s="50">
        <v>24</v>
      </c>
      <c r="B26" s="51"/>
      <c r="C26" s="8"/>
      <c r="D26" s="8"/>
      <c r="E26" s="7"/>
      <c r="F26" s="49"/>
      <c r="G26" s="2" t="s">
        <v>180</v>
      </c>
    </row>
    <row r="27" spans="1:6" ht="15">
      <c r="A27" s="50">
        <v>25</v>
      </c>
      <c r="B27" s="52"/>
      <c r="C27" s="53"/>
      <c r="D27" s="53"/>
      <c r="E27" s="7"/>
      <c r="F27" s="49"/>
    </row>
    <row r="28" spans="1:6" ht="15">
      <c r="A28" s="50">
        <v>26</v>
      </c>
      <c r="B28" s="51"/>
      <c r="C28" s="8"/>
      <c r="D28" s="8"/>
      <c r="E28" s="7"/>
      <c r="F28" s="49"/>
    </row>
    <row r="29" spans="1:6" ht="15">
      <c r="A29" s="50">
        <v>27</v>
      </c>
      <c r="B29" s="46"/>
      <c r="C29" s="47"/>
      <c r="D29" s="8"/>
      <c r="E29" s="7"/>
      <c r="F29" s="49"/>
    </row>
    <row r="30" spans="1:6" ht="15">
      <c r="A30" s="50">
        <v>28</v>
      </c>
      <c r="B30" s="51"/>
      <c r="C30" s="8"/>
      <c r="D30" s="8"/>
      <c r="E30" s="7"/>
      <c r="F30" s="49"/>
    </row>
    <row r="31" spans="1:6" ht="15">
      <c r="A31" s="50">
        <v>29</v>
      </c>
      <c r="B31" s="51"/>
      <c r="C31" s="8"/>
      <c r="D31" s="8"/>
      <c r="E31" s="7"/>
      <c r="F31" s="49"/>
    </row>
    <row r="32" spans="1:6" ht="15">
      <c r="A32" s="50">
        <v>30</v>
      </c>
      <c r="B32" s="51"/>
      <c r="C32" s="8"/>
      <c r="D32" s="8"/>
      <c r="E32" s="7"/>
      <c r="F32" s="49"/>
    </row>
    <row r="33" spans="1:6" ht="15">
      <c r="A33" s="50">
        <v>31</v>
      </c>
      <c r="B33" s="51"/>
      <c r="C33" s="8"/>
      <c r="D33" s="8"/>
      <c r="E33" s="7"/>
      <c r="F33" s="49"/>
    </row>
    <row r="34" spans="1:6" ht="15">
      <c r="A34" s="50">
        <v>32</v>
      </c>
      <c r="B34" s="51"/>
      <c r="C34" s="8"/>
      <c r="D34" s="8"/>
      <c r="E34" s="7"/>
      <c r="F34" s="49"/>
    </row>
    <row r="35" spans="1:6" ht="15">
      <c r="A35" s="50">
        <v>33</v>
      </c>
      <c r="B35" s="51"/>
      <c r="C35" s="8"/>
      <c r="D35" s="8"/>
      <c r="E35" s="7"/>
      <c r="F35" s="49"/>
    </row>
    <row r="36" spans="1:6" ht="15">
      <c r="A36" s="50">
        <v>34</v>
      </c>
      <c r="B36" s="51"/>
      <c r="C36" s="8"/>
      <c r="D36" s="8"/>
      <c r="E36" s="7"/>
      <c r="F36" s="49"/>
    </row>
    <row r="37" spans="1:6" ht="15">
      <c r="A37" s="50">
        <v>35</v>
      </c>
      <c r="B37" s="51"/>
      <c r="C37" s="8"/>
      <c r="D37" s="8"/>
      <c r="E37" s="7"/>
      <c r="F37" s="49"/>
    </row>
    <row r="38" spans="1:6" ht="15">
      <c r="A38" s="50">
        <v>36</v>
      </c>
      <c r="B38" s="51"/>
      <c r="C38" s="8"/>
      <c r="D38" s="8"/>
      <c r="E38" s="7"/>
      <c r="F38" s="49"/>
    </row>
    <row r="39" spans="1:6" ht="15">
      <c r="A39" s="50">
        <v>37</v>
      </c>
      <c r="B39" s="51"/>
      <c r="C39" s="8"/>
      <c r="D39" s="8"/>
      <c r="E39" s="7"/>
      <c r="F39" s="49"/>
    </row>
    <row r="40" spans="1:6" ht="15">
      <c r="A40" s="54">
        <v>38</v>
      </c>
      <c r="B40" s="52"/>
      <c r="C40" s="53"/>
      <c r="D40" s="53"/>
      <c r="E40" s="7"/>
      <c r="F40" s="49"/>
    </row>
    <row r="41" spans="1:6" ht="15">
      <c r="A41" s="54">
        <v>39</v>
      </c>
      <c r="B41" s="52"/>
      <c r="C41" s="53"/>
      <c r="D41" s="53"/>
      <c r="E41" s="7"/>
      <c r="F41" s="49"/>
    </row>
    <row r="42" spans="1:6" ht="15">
      <c r="A42" s="54">
        <v>40</v>
      </c>
      <c r="B42" s="52"/>
      <c r="C42" s="53"/>
      <c r="D42" s="53"/>
      <c r="E42" s="7"/>
      <c r="F42" s="49"/>
    </row>
    <row r="43" spans="1:6" ht="15">
      <c r="A43" s="50">
        <v>41</v>
      </c>
      <c r="B43" s="51"/>
      <c r="C43" s="8"/>
      <c r="D43" s="8"/>
      <c r="E43" s="7"/>
      <c r="F43" s="49"/>
    </row>
    <row r="44" spans="1:6" ht="15">
      <c r="A44" s="50">
        <v>42</v>
      </c>
      <c r="B44" s="51"/>
      <c r="C44" s="8"/>
      <c r="D44" s="8"/>
      <c r="E44" s="7"/>
      <c r="F44" s="49"/>
    </row>
    <row r="45" spans="1:6" ht="15">
      <c r="A45" s="50">
        <v>43</v>
      </c>
      <c r="B45" s="51"/>
      <c r="C45" s="8"/>
      <c r="D45" s="8"/>
      <c r="E45" s="7"/>
      <c r="F45" s="49"/>
    </row>
    <row r="46" spans="1:6" ht="15">
      <c r="A46" s="54">
        <v>44</v>
      </c>
      <c r="B46" s="52"/>
      <c r="C46" s="53"/>
      <c r="D46" s="53"/>
      <c r="E46" s="7"/>
      <c r="F46" s="49"/>
    </row>
    <row r="47" spans="1:6" ht="15">
      <c r="A47" s="54">
        <v>45</v>
      </c>
      <c r="B47" s="52"/>
      <c r="C47" s="53"/>
      <c r="D47" s="53"/>
      <c r="E47" s="7"/>
      <c r="F47" s="49"/>
    </row>
    <row r="48" spans="1:6" ht="15">
      <c r="A48" s="54">
        <v>46</v>
      </c>
      <c r="B48" s="52"/>
      <c r="C48" s="53"/>
      <c r="D48" s="53"/>
      <c r="E48" s="7"/>
      <c r="F48" s="49"/>
    </row>
    <row r="49" spans="1:6" ht="15">
      <c r="A49" s="50">
        <v>47</v>
      </c>
      <c r="B49" s="51"/>
      <c r="C49" s="8"/>
      <c r="D49" s="8"/>
      <c r="E49" s="7"/>
      <c r="F49" s="49"/>
    </row>
    <row r="50" spans="1:6" ht="15">
      <c r="A50" s="50">
        <v>48</v>
      </c>
      <c r="B50" s="51"/>
      <c r="C50" s="8"/>
      <c r="D50" s="8"/>
      <c r="E50" s="7"/>
      <c r="F50" s="49"/>
    </row>
    <row r="51" spans="1:6" ht="15">
      <c r="A51" s="50">
        <v>49</v>
      </c>
      <c r="B51" s="51"/>
      <c r="C51" s="8"/>
      <c r="D51" s="8"/>
      <c r="E51" s="7"/>
      <c r="F51" s="49"/>
    </row>
    <row r="52" spans="1:6" ht="15.75">
      <c r="A52" s="55">
        <v>50</v>
      </c>
      <c r="B52" s="56"/>
      <c r="C52" s="57"/>
      <c r="D52" s="57"/>
      <c r="E52" s="58"/>
      <c r="F52" s="59"/>
    </row>
  </sheetData>
  <sheetProtection selectLockedCells="1" selectUnlockedCells="1"/>
  <mergeCells count="1">
    <mergeCell ref="A1:F1"/>
  </mergeCells>
  <dataValidations count="1">
    <dataValidation type="list" allowBlank="1" showInputMessage="1" showErrorMessage="1" promptTitle="Meno" prompt="Vyber meno" sqref="B3:B4">
      <formula1>Meno</formula1>
      <formula2>0</formula2>
    </dataValidation>
  </dataValidations>
  <printOptions/>
  <pageMargins left="0" right="0" top="0.39375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J2" sqref="J2"/>
    </sheetView>
  </sheetViews>
  <sheetFormatPr defaultColWidth="9.140625" defaultRowHeight="15"/>
  <cols>
    <col min="1" max="1" width="6.57421875" style="60" customWidth="1"/>
    <col min="2" max="22" width="7.28125" style="60" customWidth="1"/>
    <col min="23" max="23" width="6.7109375" style="60" customWidth="1"/>
    <col min="24" max="24" width="9.140625" style="60" customWidth="1"/>
    <col min="25" max="25" width="8.140625" style="60" customWidth="1"/>
    <col min="26" max="26" width="2.00390625" style="60" customWidth="1"/>
    <col min="27" max="16384" width="9.140625" style="60" customWidth="1"/>
  </cols>
  <sheetData>
    <row r="1" spans="1:25" ht="13.5">
      <c r="A1" s="61" t="s">
        <v>181</v>
      </c>
      <c r="B1" s="62" t="s">
        <v>182</v>
      </c>
      <c r="C1" s="61" t="s">
        <v>183</v>
      </c>
      <c r="D1" s="63" t="s">
        <v>182</v>
      </c>
      <c r="E1" s="64" t="s">
        <v>184</v>
      </c>
      <c r="F1" s="63" t="s">
        <v>182</v>
      </c>
      <c r="G1" s="64" t="s">
        <v>185</v>
      </c>
      <c r="H1" s="63" t="s">
        <v>182</v>
      </c>
      <c r="I1" s="64" t="s">
        <v>186</v>
      </c>
      <c r="J1" s="63" t="s">
        <v>182</v>
      </c>
      <c r="K1" s="64" t="s">
        <v>187</v>
      </c>
      <c r="L1" s="63" t="s">
        <v>182</v>
      </c>
      <c r="M1" s="64" t="s">
        <v>188</v>
      </c>
      <c r="N1" s="63" t="s">
        <v>182</v>
      </c>
      <c r="O1" s="64" t="s">
        <v>189</v>
      </c>
      <c r="P1" s="63" t="s">
        <v>182</v>
      </c>
      <c r="Q1" s="64" t="s">
        <v>190</v>
      </c>
      <c r="R1" s="63" t="s">
        <v>182</v>
      </c>
      <c r="S1" s="64" t="s">
        <v>191</v>
      </c>
      <c r="T1" s="63" t="s">
        <v>182</v>
      </c>
      <c r="U1" s="64" t="s">
        <v>192</v>
      </c>
      <c r="V1" s="65"/>
      <c r="X1" s="65" t="s">
        <v>193</v>
      </c>
      <c r="Y1" s="65"/>
    </row>
    <row r="2" spans="1:25" ht="12.75">
      <c r="A2" s="66" t="s">
        <v>194</v>
      </c>
      <c r="B2" s="67">
        <v>30</v>
      </c>
      <c r="C2" s="68">
        <v>2</v>
      </c>
      <c r="D2" s="67">
        <v>0</v>
      </c>
      <c r="E2" s="68">
        <v>7</v>
      </c>
      <c r="F2" s="67">
        <v>19</v>
      </c>
      <c r="G2" s="68">
        <v>3</v>
      </c>
      <c r="H2" s="67">
        <v>0</v>
      </c>
      <c r="I2" s="68">
        <v>7</v>
      </c>
      <c r="J2" s="67"/>
      <c r="K2" s="68"/>
      <c r="L2" s="67"/>
      <c r="M2" s="68"/>
      <c r="N2" s="67"/>
      <c r="O2" s="68"/>
      <c r="P2" s="67"/>
      <c r="Q2" s="68"/>
      <c r="R2" s="67"/>
      <c r="S2" s="68"/>
      <c r="T2" s="67"/>
      <c r="U2" s="69"/>
      <c r="V2" s="70">
        <f>C2+E2+G2+I2+K2+M2+O2+Q2+S2+U2</f>
        <v>19</v>
      </c>
      <c r="X2" s="67" t="s">
        <v>195</v>
      </c>
      <c r="Y2" s="68">
        <v>7</v>
      </c>
    </row>
    <row r="3" spans="1:25" ht="12.75">
      <c r="A3" s="71" t="s">
        <v>196</v>
      </c>
      <c r="B3" s="72">
        <v>3</v>
      </c>
      <c r="C3" s="73">
        <v>6</v>
      </c>
      <c r="D3" s="72">
        <v>17</v>
      </c>
      <c r="E3" s="73">
        <v>3</v>
      </c>
      <c r="F3" s="72">
        <v>15</v>
      </c>
      <c r="G3" s="73">
        <v>5</v>
      </c>
      <c r="H3" s="72">
        <v>38</v>
      </c>
      <c r="I3" s="73">
        <v>4</v>
      </c>
      <c r="J3" s="72"/>
      <c r="K3" s="73"/>
      <c r="L3" s="72"/>
      <c r="M3" s="73"/>
      <c r="N3" s="72"/>
      <c r="O3" s="73"/>
      <c r="P3" s="72"/>
      <c r="Q3" s="73"/>
      <c r="R3" s="72"/>
      <c r="S3" s="73"/>
      <c r="T3" s="72"/>
      <c r="U3" s="74"/>
      <c r="V3" s="75">
        <f aca="true" t="shared" si="0" ref="V3:V9">C3+E3+G3+I3+K3+M3+O3+Q3+S3+U3</f>
        <v>18</v>
      </c>
      <c r="X3" s="72" t="s">
        <v>197</v>
      </c>
      <c r="Y3" s="73">
        <v>6</v>
      </c>
    </row>
    <row r="4" spans="1:25" ht="12.75">
      <c r="A4" s="71" t="s">
        <v>44</v>
      </c>
      <c r="B4" s="72">
        <v>29</v>
      </c>
      <c r="C4" s="73">
        <v>3</v>
      </c>
      <c r="D4" s="72">
        <v>2</v>
      </c>
      <c r="E4" s="73">
        <v>6</v>
      </c>
      <c r="F4" s="72">
        <v>6</v>
      </c>
      <c r="G4" s="73">
        <v>6</v>
      </c>
      <c r="H4" s="72">
        <v>8</v>
      </c>
      <c r="I4" s="73">
        <v>6</v>
      </c>
      <c r="J4" s="72"/>
      <c r="K4" s="73"/>
      <c r="L4" s="72"/>
      <c r="M4" s="73"/>
      <c r="N4" s="72"/>
      <c r="O4" s="73"/>
      <c r="P4" s="72"/>
      <c r="Q4" s="73"/>
      <c r="R4" s="72"/>
      <c r="S4" s="73"/>
      <c r="T4" s="72"/>
      <c r="U4" s="74"/>
      <c r="V4" s="75">
        <f t="shared" si="0"/>
        <v>21</v>
      </c>
      <c r="X4" s="72" t="s">
        <v>198</v>
      </c>
      <c r="Y4" s="73">
        <v>5</v>
      </c>
    </row>
    <row r="5" spans="1:25" ht="12.75">
      <c r="A5" s="71" t="s">
        <v>199</v>
      </c>
      <c r="B5" s="72">
        <v>10</v>
      </c>
      <c r="C5" s="73">
        <v>5</v>
      </c>
      <c r="D5" s="72">
        <v>5</v>
      </c>
      <c r="E5" s="73">
        <v>5</v>
      </c>
      <c r="F5" s="72">
        <v>26</v>
      </c>
      <c r="G5" s="73">
        <v>2</v>
      </c>
      <c r="H5" s="72">
        <v>73</v>
      </c>
      <c r="I5" s="73">
        <v>2</v>
      </c>
      <c r="J5" s="72"/>
      <c r="K5" s="73"/>
      <c r="L5" s="72"/>
      <c r="M5" s="73"/>
      <c r="N5" s="72"/>
      <c r="O5" s="73"/>
      <c r="P5" s="72"/>
      <c r="Q5" s="73"/>
      <c r="R5" s="72"/>
      <c r="S5" s="73"/>
      <c r="T5" s="72"/>
      <c r="U5" s="74"/>
      <c r="V5" s="75">
        <f t="shared" si="0"/>
        <v>14</v>
      </c>
      <c r="X5" s="72" t="s">
        <v>200</v>
      </c>
      <c r="Y5" s="73">
        <v>4</v>
      </c>
    </row>
    <row r="6" spans="1:25" ht="12.75">
      <c r="A6" s="71" t="s">
        <v>201</v>
      </c>
      <c r="B6" s="72">
        <v>19</v>
      </c>
      <c r="C6" s="73">
        <v>4</v>
      </c>
      <c r="D6" s="72">
        <v>30</v>
      </c>
      <c r="E6" s="73">
        <v>2</v>
      </c>
      <c r="F6" s="72">
        <v>32</v>
      </c>
      <c r="G6" s="73">
        <v>1</v>
      </c>
      <c r="H6" s="72">
        <v>21</v>
      </c>
      <c r="I6" s="73">
        <v>5</v>
      </c>
      <c r="J6" s="72"/>
      <c r="K6" s="73"/>
      <c r="L6" s="72"/>
      <c r="M6" s="73"/>
      <c r="N6" s="72"/>
      <c r="O6" s="73"/>
      <c r="P6" s="72"/>
      <c r="Q6" s="73"/>
      <c r="R6" s="72"/>
      <c r="S6" s="73"/>
      <c r="T6" s="72"/>
      <c r="U6" s="74"/>
      <c r="V6" s="75">
        <f t="shared" si="0"/>
        <v>12</v>
      </c>
      <c r="X6" s="72" t="s">
        <v>202</v>
      </c>
      <c r="Y6" s="73">
        <v>3</v>
      </c>
    </row>
    <row r="7" spans="1:25" ht="12.75">
      <c r="A7" s="71" t="s">
        <v>203</v>
      </c>
      <c r="B7" s="72">
        <v>0</v>
      </c>
      <c r="C7" s="73">
        <v>7</v>
      </c>
      <c r="D7" s="72">
        <v>2</v>
      </c>
      <c r="E7" s="73">
        <v>6</v>
      </c>
      <c r="F7" s="72">
        <v>0</v>
      </c>
      <c r="G7" s="73">
        <v>7</v>
      </c>
      <c r="H7" s="72">
        <v>48</v>
      </c>
      <c r="I7" s="73">
        <v>3</v>
      </c>
      <c r="J7" s="72"/>
      <c r="K7" s="73"/>
      <c r="L7" s="72"/>
      <c r="M7" s="73"/>
      <c r="N7" s="72"/>
      <c r="O7" s="73"/>
      <c r="P7" s="72"/>
      <c r="Q7" s="73"/>
      <c r="R7" s="72"/>
      <c r="S7" s="73"/>
      <c r="T7" s="72"/>
      <c r="U7" s="74"/>
      <c r="V7" s="75">
        <f t="shared" si="0"/>
        <v>23</v>
      </c>
      <c r="X7" s="72" t="s">
        <v>204</v>
      </c>
      <c r="Y7" s="73">
        <v>2</v>
      </c>
    </row>
    <row r="8" spans="1:25" ht="12.75">
      <c r="A8" s="71" t="s">
        <v>51</v>
      </c>
      <c r="B8" s="72">
        <v>29</v>
      </c>
      <c r="C8" s="73">
        <v>3</v>
      </c>
      <c r="D8" s="72">
        <v>15</v>
      </c>
      <c r="E8" s="73">
        <v>4</v>
      </c>
      <c r="F8" s="72">
        <v>17</v>
      </c>
      <c r="G8" s="73">
        <v>4</v>
      </c>
      <c r="H8" s="72">
        <v>96</v>
      </c>
      <c r="I8" s="73">
        <v>1</v>
      </c>
      <c r="J8" s="72"/>
      <c r="K8" s="73"/>
      <c r="L8" s="72"/>
      <c r="M8" s="73"/>
      <c r="N8" s="72"/>
      <c r="O8" s="73"/>
      <c r="P8" s="72"/>
      <c r="Q8" s="73"/>
      <c r="R8" s="72"/>
      <c r="S8" s="73"/>
      <c r="T8" s="72"/>
      <c r="U8" s="74"/>
      <c r="V8" s="75">
        <f t="shared" si="0"/>
        <v>12</v>
      </c>
      <c r="X8" s="72" t="s">
        <v>205</v>
      </c>
      <c r="Y8" s="73">
        <v>1</v>
      </c>
    </row>
    <row r="9" spans="1:25" ht="13.5">
      <c r="A9" s="76" t="s">
        <v>206</v>
      </c>
      <c r="B9" s="77" t="s">
        <v>154</v>
      </c>
      <c r="C9" s="78">
        <v>0</v>
      </c>
      <c r="D9" s="77" t="s">
        <v>154</v>
      </c>
      <c r="E9" s="78">
        <v>0</v>
      </c>
      <c r="F9" s="77" t="s">
        <v>154</v>
      </c>
      <c r="G9" s="78">
        <v>0</v>
      </c>
      <c r="H9" s="77">
        <v>138</v>
      </c>
      <c r="I9" s="78">
        <v>0</v>
      </c>
      <c r="J9" s="77"/>
      <c r="K9" s="78"/>
      <c r="L9" s="77"/>
      <c r="M9" s="78"/>
      <c r="N9" s="77"/>
      <c r="O9" s="78"/>
      <c r="P9" s="77"/>
      <c r="Q9" s="78"/>
      <c r="R9" s="77"/>
      <c r="S9" s="78"/>
      <c r="T9" s="77"/>
      <c r="U9" s="79"/>
      <c r="V9" s="80">
        <f t="shared" si="0"/>
        <v>0</v>
      </c>
      <c r="X9" s="77" t="s">
        <v>207</v>
      </c>
      <c r="Y9" s="78">
        <v>0</v>
      </c>
    </row>
    <row r="10" spans="1:20" ht="12.75">
      <c r="A10" s="81" t="s">
        <v>194</v>
      </c>
      <c r="D10" s="70" t="s">
        <v>194</v>
      </c>
      <c r="F10" s="70" t="s">
        <v>201</v>
      </c>
      <c r="G10" s="82">
        <v>1</v>
      </c>
      <c r="H10" s="70" t="s">
        <v>201</v>
      </c>
      <c r="I10" s="82">
        <v>1</v>
      </c>
      <c r="J10" s="70" t="s">
        <v>206</v>
      </c>
      <c r="K10" s="82">
        <v>1</v>
      </c>
      <c r="L10" s="70"/>
      <c r="M10" s="82">
        <v>1</v>
      </c>
      <c r="N10" s="70"/>
      <c r="O10" s="82">
        <v>1</v>
      </c>
      <c r="P10" s="70"/>
      <c r="Q10" s="82">
        <v>1</v>
      </c>
      <c r="R10" s="70"/>
      <c r="S10" s="82">
        <v>1</v>
      </c>
      <c r="T10" s="70"/>
    </row>
    <row r="11" spans="1:20" ht="12.75">
      <c r="A11" s="75" t="s">
        <v>196</v>
      </c>
      <c r="D11" s="75" t="s">
        <v>44</v>
      </c>
      <c r="F11" s="75" t="s">
        <v>196</v>
      </c>
      <c r="G11" s="82">
        <v>2</v>
      </c>
      <c r="H11" s="75" t="s">
        <v>199</v>
      </c>
      <c r="I11" s="82">
        <v>2</v>
      </c>
      <c r="J11" s="75" t="s">
        <v>51</v>
      </c>
      <c r="K11" s="82">
        <v>2</v>
      </c>
      <c r="L11" s="75"/>
      <c r="M11" s="82">
        <v>2</v>
      </c>
      <c r="N11" s="75"/>
      <c r="O11" s="82">
        <v>2</v>
      </c>
      <c r="P11" s="75"/>
      <c r="Q11" s="82">
        <v>2</v>
      </c>
      <c r="R11" s="75"/>
      <c r="S11" s="82">
        <v>2</v>
      </c>
      <c r="T11" s="75"/>
    </row>
    <row r="12" spans="1:20" ht="12.75">
      <c r="A12" s="75" t="s">
        <v>44</v>
      </c>
      <c r="D12" s="75" t="s">
        <v>51</v>
      </c>
      <c r="F12" s="75" t="s">
        <v>51</v>
      </c>
      <c r="G12" s="82">
        <v>3</v>
      </c>
      <c r="H12" s="75" t="s">
        <v>194</v>
      </c>
      <c r="I12" s="82">
        <v>3</v>
      </c>
      <c r="J12" s="75" t="s">
        <v>199</v>
      </c>
      <c r="K12" s="82">
        <v>3</v>
      </c>
      <c r="L12" s="75"/>
      <c r="M12" s="82">
        <v>3</v>
      </c>
      <c r="N12" s="75"/>
      <c r="O12" s="82">
        <v>3</v>
      </c>
      <c r="P12" s="75"/>
      <c r="Q12" s="82">
        <v>3</v>
      </c>
      <c r="R12" s="75"/>
      <c r="S12" s="82">
        <v>3</v>
      </c>
      <c r="T12" s="75"/>
    </row>
    <row r="13" spans="1:20" ht="12.75">
      <c r="A13" s="75" t="s">
        <v>199</v>
      </c>
      <c r="D13" s="75" t="s">
        <v>201</v>
      </c>
      <c r="F13" s="75" t="s">
        <v>199</v>
      </c>
      <c r="G13" s="82">
        <v>4</v>
      </c>
      <c r="H13" s="75" t="s">
        <v>51</v>
      </c>
      <c r="I13" s="82">
        <v>4</v>
      </c>
      <c r="J13" s="75" t="s">
        <v>203</v>
      </c>
      <c r="K13" s="82">
        <v>4</v>
      </c>
      <c r="L13" s="75"/>
      <c r="M13" s="82">
        <v>4</v>
      </c>
      <c r="N13" s="75"/>
      <c r="O13" s="82">
        <v>4</v>
      </c>
      <c r="P13" s="75"/>
      <c r="Q13" s="82">
        <v>4</v>
      </c>
      <c r="R13" s="75"/>
      <c r="S13" s="82">
        <v>4</v>
      </c>
      <c r="T13" s="75"/>
    </row>
    <row r="14" spans="1:20" ht="12.75">
      <c r="A14" s="75" t="s">
        <v>201</v>
      </c>
      <c r="D14" s="75" t="s">
        <v>199</v>
      </c>
      <c r="F14" s="75" t="s">
        <v>44</v>
      </c>
      <c r="G14" s="82">
        <v>5</v>
      </c>
      <c r="H14" s="75" t="s">
        <v>196</v>
      </c>
      <c r="I14" s="82">
        <v>5</v>
      </c>
      <c r="J14" s="75" t="s">
        <v>196</v>
      </c>
      <c r="K14" s="82">
        <v>5</v>
      </c>
      <c r="L14" s="75"/>
      <c r="M14" s="82">
        <v>5</v>
      </c>
      <c r="N14" s="75"/>
      <c r="O14" s="82">
        <v>5</v>
      </c>
      <c r="P14" s="75"/>
      <c r="Q14" s="82">
        <v>5</v>
      </c>
      <c r="R14" s="75"/>
      <c r="S14" s="82">
        <v>5</v>
      </c>
      <c r="T14" s="75"/>
    </row>
    <row r="15" spans="1:20" ht="12.75">
      <c r="A15" s="75" t="s">
        <v>203</v>
      </c>
      <c r="D15" s="75" t="s">
        <v>196</v>
      </c>
      <c r="F15" s="75" t="s">
        <v>203</v>
      </c>
      <c r="G15" s="82">
        <v>6</v>
      </c>
      <c r="H15" s="75" t="s">
        <v>44</v>
      </c>
      <c r="I15" s="82">
        <v>6</v>
      </c>
      <c r="J15" s="75" t="s">
        <v>201</v>
      </c>
      <c r="K15" s="82">
        <v>6</v>
      </c>
      <c r="L15" s="75"/>
      <c r="M15" s="82">
        <v>6</v>
      </c>
      <c r="N15" s="75"/>
      <c r="O15" s="82">
        <v>6</v>
      </c>
      <c r="P15" s="75"/>
      <c r="Q15" s="82">
        <v>6</v>
      </c>
      <c r="R15" s="75"/>
      <c r="S15" s="82">
        <v>6</v>
      </c>
      <c r="T15" s="75"/>
    </row>
    <row r="16" spans="1:20" ht="13.5">
      <c r="A16" s="80" t="s">
        <v>51</v>
      </c>
      <c r="D16" s="80" t="s">
        <v>203</v>
      </c>
      <c r="F16" s="80" t="s">
        <v>194</v>
      </c>
      <c r="G16" s="82">
        <v>7</v>
      </c>
      <c r="H16" s="75" t="s">
        <v>203</v>
      </c>
      <c r="I16" s="82">
        <v>7</v>
      </c>
      <c r="J16" s="75" t="s">
        <v>44</v>
      </c>
      <c r="K16" s="82">
        <v>7</v>
      </c>
      <c r="L16" s="75"/>
      <c r="M16" s="82">
        <v>7</v>
      </c>
      <c r="N16" s="75"/>
      <c r="O16" s="82">
        <v>7</v>
      </c>
      <c r="P16" s="75"/>
      <c r="Q16" s="82">
        <v>7</v>
      </c>
      <c r="R16" s="75"/>
      <c r="S16" s="82">
        <v>7</v>
      </c>
      <c r="T16" s="75"/>
    </row>
    <row r="17" spans="7:20" ht="13.5">
      <c r="G17" s="82">
        <v>8</v>
      </c>
      <c r="H17" s="80" t="s">
        <v>206</v>
      </c>
      <c r="I17" s="82">
        <v>8</v>
      </c>
      <c r="J17" s="80" t="s">
        <v>194</v>
      </c>
      <c r="K17" s="82">
        <v>8</v>
      </c>
      <c r="L17" s="80"/>
      <c r="M17" s="82">
        <v>8</v>
      </c>
      <c r="N17" s="80"/>
      <c r="O17" s="82">
        <v>8</v>
      </c>
      <c r="P17" s="80"/>
      <c r="Q17" s="82">
        <v>8</v>
      </c>
      <c r="R17" s="80"/>
      <c r="S17" s="82">
        <v>8</v>
      </c>
      <c r="T17" s="80"/>
    </row>
    <row r="19" spans="6:13" ht="13.5">
      <c r="F19" s="62" t="s">
        <v>194</v>
      </c>
      <c r="G19" s="83" t="s">
        <v>196</v>
      </c>
      <c r="H19" s="83" t="s">
        <v>44</v>
      </c>
      <c r="I19" s="83" t="s">
        <v>199</v>
      </c>
      <c r="J19" s="83" t="s">
        <v>201</v>
      </c>
      <c r="K19" s="83" t="s">
        <v>203</v>
      </c>
      <c r="L19" s="61" t="s">
        <v>51</v>
      </c>
      <c r="M19" s="61" t="s">
        <v>206</v>
      </c>
    </row>
    <row r="20" spans="6:13" ht="12.75">
      <c r="F20" s="84">
        <f>V2</f>
        <v>19</v>
      </c>
      <c r="G20" s="85">
        <f>V3</f>
        <v>18</v>
      </c>
      <c r="H20" s="85">
        <f>V4</f>
        <v>21</v>
      </c>
      <c r="I20" s="85">
        <f>V5</f>
        <v>14</v>
      </c>
      <c r="J20" s="85">
        <f>V6</f>
        <v>12</v>
      </c>
      <c r="K20" s="85">
        <f>V7</f>
        <v>23</v>
      </c>
      <c r="L20" s="86">
        <f>V8</f>
        <v>12</v>
      </c>
      <c r="M20" s="86">
        <f>V9</f>
        <v>0</v>
      </c>
    </row>
    <row r="21" spans="6:13" ht="13.5">
      <c r="F21" s="84"/>
      <c r="G21" s="85"/>
      <c r="H21" s="85"/>
      <c r="I21" s="85"/>
      <c r="J21" s="85"/>
      <c r="K21" s="85"/>
      <c r="L21" s="86"/>
      <c r="M21" s="86"/>
    </row>
  </sheetData>
  <sheetProtection selectLockedCells="1" selectUnlockedCells="1"/>
  <mergeCells count="9">
    <mergeCell ref="X1:Y1"/>
    <mergeCell ref="F20:F21"/>
    <mergeCell ref="G20:G21"/>
    <mergeCell ref="H20:H21"/>
    <mergeCell ref="I20:I21"/>
    <mergeCell ref="J20:J21"/>
    <mergeCell ref="K20:K21"/>
    <mergeCell ref="L20:L21"/>
    <mergeCell ref="M20:M21"/>
  </mergeCells>
  <conditionalFormatting sqref="B2:B8">
    <cfRule type="cellIs" priority="1" dxfId="0" operator="equal" stopIfTrue="1">
      <formula>0</formula>
    </cfRule>
  </conditionalFormatting>
  <conditionalFormatting sqref="B9">
    <cfRule type="cellIs" priority="2" dxfId="0" operator="equal" stopIfTrue="1">
      <formula>0</formula>
    </cfRule>
  </conditionalFormatting>
  <conditionalFormatting sqref="D9 F9 H9 J9 L9 N9 P9 R9 T9">
    <cfRule type="cellIs" priority="3" dxfId="0" operator="equal" stopIfTrue="1">
      <formula>0</formula>
    </cfRule>
  </conditionalFormatting>
  <conditionalFormatting sqref="D2:D8 F2:F8 H2:H8 J2:J8 L2:L8 N2:N8 P2:P8 R2:R8 T2:T8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2013-04-04T17:37:09Z</dcterms:modified>
  <cp:category/>
  <cp:version/>
  <cp:contentType/>
  <cp:contentStatus/>
  <cp:revision>3</cp:revision>
</cp:coreProperties>
</file>