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115" windowHeight="6525" activeTab="1"/>
  </bookViews>
  <sheets>
    <sheet name="02.kolo prezentácia" sheetId="5" r:id="rId1"/>
    <sheet name="02.kolo výsledky " sheetId="6" r:id="rId2"/>
    <sheet name="02.kolo stopky" sheetId="2" r:id="rId3"/>
    <sheet name="prezentačná listina" sheetId="8" r:id="rId4"/>
  </sheets>
  <definedNames>
    <definedName name="_xlnm._FilterDatabase" localSheetId="0" hidden="1">'02.kolo prezentácia'!$A$2:$I$2</definedName>
    <definedName name="_xlnm._FilterDatabase" localSheetId="2" hidden="1">'02.kolo stopky'!$A$1:$E$1</definedName>
    <definedName name="_xlnm._FilterDatabase" localSheetId="1" hidden="1">'02.kolo výsledky '!$A$2:$V$46</definedName>
    <definedName name="_xlnm._FilterDatabase" localSheetId="3" hidden="1">'prezentačná listina'!$A$2:$H$2</definedName>
    <definedName name="Klub">#REF!</definedName>
    <definedName name="Meno">#REF!</definedName>
    <definedName name="_xlnm.Print_Area" localSheetId="3">'prezentačná listina'!$A$1:$G$52</definedName>
    <definedName name="Priezvisko">#REF!</definedName>
  </definedNames>
  <calcPr calcId="145621"/>
</workbook>
</file>

<file path=xl/calcChain.xml><?xml version="1.0" encoding="utf-8"?>
<calcChain xmlns="http://schemas.openxmlformats.org/spreadsheetml/2006/main">
  <c r="V44" i="6" l="1"/>
  <c r="V18" i="6" l="1"/>
  <c r="V4" i="6"/>
  <c r="V24" i="6"/>
  <c r="V32" i="6"/>
  <c r="V43" i="6"/>
  <c r="V22" i="6"/>
  <c r="V23" i="6"/>
  <c r="V20" i="6"/>
  <c r="V17" i="6"/>
  <c r="V36" i="6"/>
  <c r="V14" i="6"/>
  <c r="V6" i="6"/>
  <c r="V37" i="6"/>
  <c r="V16" i="6"/>
  <c r="V7" i="6"/>
  <c r="V15" i="6"/>
  <c r="V19" i="6"/>
  <c r="V31" i="6"/>
  <c r="V21" i="6"/>
  <c r="V46" i="6"/>
  <c r="V27" i="6"/>
  <c r="V11" i="6"/>
  <c r="V45" i="6"/>
  <c r="V41" i="6"/>
  <c r="V33" i="6"/>
  <c r="V29" i="6"/>
  <c r="V3" i="6"/>
  <c r="V35" i="6"/>
  <c r="V39" i="6"/>
  <c r="V42" i="6"/>
  <c r="V34" i="6"/>
  <c r="V40" i="6"/>
  <c r="V25" i="6"/>
  <c r="V13" i="6"/>
  <c r="V12" i="6"/>
  <c r="V8" i="6"/>
  <c r="V9" i="6"/>
  <c r="V10" i="6"/>
  <c r="V28" i="6"/>
  <c r="V30" i="6"/>
  <c r="V38" i="6"/>
  <c r="V5" i="6"/>
  <c r="V26" i="6"/>
  <c r="D44" i="6"/>
  <c r="E44" i="6"/>
  <c r="F44" i="6"/>
  <c r="G44" i="6"/>
  <c r="D45" i="6"/>
  <c r="E45" i="6"/>
  <c r="F45" i="6"/>
  <c r="G45" i="6"/>
  <c r="D46" i="6"/>
  <c r="E46" i="6"/>
  <c r="F46" i="6"/>
  <c r="G46" i="6"/>
  <c r="F45" i="5" l="1"/>
  <c r="H45" i="6" s="1"/>
  <c r="F44" i="5"/>
  <c r="H44" i="6" s="1"/>
  <c r="F39" i="5"/>
  <c r="F30" i="5"/>
  <c r="F19" i="5"/>
  <c r="I2" i="5"/>
  <c r="F27" i="5"/>
  <c r="F25" i="5"/>
  <c r="F24" i="5"/>
  <c r="F15" i="5"/>
  <c r="F13" i="5"/>
  <c r="F12" i="5"/>
  <c r="F10" i="5"/>
  <c r="F6" i="5"/>
  <c r="F4" i="5"/>
  <c r="I3" i="8" l="1"/>
  <c r="H4" i="6"/>
  <c r="G4" i="6"/>
  <c r="F4" i="6"/>
  <c r="E4" i="6"/>
  <c r="D4" i="6"/>
  <c r="G36" i="6"/>
  <c r="F36" i="6"/>
  <c r="E36" i="6"/>
  <c r="D36" i="6"/>
  <c r="G28" i="6"/>
  <c r="F28" i="6"/>
  <c r="E28" i="6"/>
  <c r="D28" i="6"/>
  <c r="G19" i="6"/>
  <c r="F19" i="6"/>
  <c r="E19" i="6"/>
  <c r="D19" i="6"/>
  <c r="G31" i="6"/>
  <c r="F31" i="6"/>
  <c r="E31" i="6"/>
  <c r="D31" i="6"/>
  <c r="G34" i="6"/>
  <c r="F34" i="6"/>
  <c r="E34" i="6"/>
  <c r="D34" i="6"/>
  <c r="G17" i="6"/>
  <c r="F17" i="6"/>
  <c r="E17" i="6"/>
  <c r="D17" i="6"/>
  <c r="G29" i="6"/>
  <c r="F29" i="6"/>
  <c r="E29" i="6"/>
  <c r="D29" i="6"/>
  <c r="G16" i="6"/>
  <c r="F16" i="6"/>
  <c r="E16" i="6"/>
  <c r="D16" i="6"/>
  <c r="H6" i="6"/>
  <c r="G6" i="6"/>
  <c r="F6" i="6"/>
  <c r="E6" i="6"/>
  <c r="D6" i="6"/>
  <c r="G14" i="6"/>
  <c r="F14" i="6"/>
  <c r="E14" i="6"/>
  <c r="D14" i="6"/>
  <c r="G20" i="6"/>
  <c r="F20" i="6"/>
  <c r="E20" i="6"/>
  <c r="D20" i="6"/>
  <c r="G7" i="6"/>
  <c r="F7" i="6"/>
  <c r="E7" i="6"/>
  <c r="D7" i="6"/>
  <c r="H18" i="6"/>
  <c r="G18" i="6"/>
  <c r="F18" i="6"/>
  <c r="E18" i="6"/>
  <c r="D18" i="6"/>
  <c r="G40" i="6"/>
  <c r="F40" i="6"/>
  <c r="E40" i="6"/>
  <c r="D40" i="6"/>
  <c r="H24" i="6"/>
  <c r="G24" i="6"/>
  <c r="F24" i="6"/>
  <c r="E24" i="6"/>
  <c r="D24" i="6"/>
  <c r="H10" i="6"/>
  <c r="G10" i="6"/>
  <c r="F10" i="6"/>
  <c r="E10" i="6"/>
  <c r="D10" i="6"/>
  <c r="G35" i="6"/>
  <c r="F35" i="6"/>
  <c r="E35" i="6"/>
  <c r="D35" i="6"/>
  <c r="H5" i="6"/>
  <c r="G5" i="6"/>
  <c r="F5" i="6"/>
  <c r="E5" i="6"/>
  <c r="D5" i="6"/>
  <c r="G3" i="6"/>
  <c r="F3" i="6"/>
  <c r="E3" i="6"/>
  <c r="D3" i="6"/>
  <c r="H13" i="6"/>
  <c r="G13" i="6"/>
  <c r="F13" i="6"/>
  <c r="E13" i="6"/>
  <c r="D13" i="6"/>
  <c r="H8" i="6"/>
  <c r="G8" i="6"/>
  <c r="F8" i="6"/>
  <c r="E8" i="6"/>
  <c r="D8" i="6"/>
  <c r="H39" i="6"/>
  <c r="G39" i="6"/>
  <c r="F39" i="6"/>
  <c r="E39" i="6"/>
  <c r="D39" i="6"/>
  <c r="H30" i="6"/>
  <c r="G30" i="6"/>
  <c r="F30" i="6"/>
  <c r="E30" i="6"/>
  <c r="D30" i="6"/>
  <c r="H25" i="6"/>
  <c r="G25" i="6"/>
  <c r="F25" i="6"/>
  <c r="E25" i="6"/>
  <c r="D25" i="6"/>
  <c r="H43" i="6"/>
  <c r="G43" i="6"/>
  <c r="F43" i="6"/>
  <c r="E43" i="6"/>
  <c r="D43" i="6"/>
  <c r="G32" i="6"/>
  <c r="F32" i="6"/>
  <c r="E32" i="6"/>
  <c r="D32" i="6"/>
  <c r="G41" i="6"/>
  <c r="F41" i="6"/>
  <c r="E41" i="6"/>
  <c r="D41" i="6"/>
  <c r="H21" i="6"/>
  <c r="G21" i="6"/>
  <c r="F21" i="6"/>
  <c r="E21" i="6"/>
  <c r="D21" i="6"/>
  <c r="H11" i="6"/>
  <c r="G11" i="6"/>
  <c r="F11" i="6"/>
  <c r="E11" i="6"/>
  <c r="D11" i="6"/>
  <c r="H38" i="6"/>
  <c r="G38" i="6"/>
  <c r="F38" i="6"/>
  <c r="E38" i="6"/>
  <c r="D38" i="6"/>
  <c r="G23" i="6"/>
  <c r="F23" i="6"/>
  <c r="E23" i="6"/>
  <c r="D23" i="6"/>
  <c r="G42" i="6"/>
  <c r="F42" i="6"/>
  <c r="E42" i="6"/>
  <c r="D42" i="6"/>
  <c r="H12" i="6"/>
  <c r="G12" i="6"/>
  <c r="F12" i="6"/>
  <c r="E12" i="6"/>
  <c r="D12" i="6"/>
  <c r="H9" i="6"/>
  <c r="G9" i="6"/>
  <c r="F9" i="6"/>
  <c r="E9" i="6"/>
  <c r="D9" i="6"/>
  <c r="G37" i="6"/>
  <c r="F37" i="6"/>
  <c r="E37" i="6"/>
  <c r="D37" i="6"/>
  <c r="G22" i="6"/>
  <c r="F22" i="6"/>
  <c r="E22" i="6"/>
  <c r="D22" i="6"/>
  <c r="H15" i="6"/>
  <c r="G15" i="6"/>
  <c r="F15" i="6"/>
  <c r="E15" i="6"/>
  <c r="D15" i="6"/>
  <c r="G26" i="6"/>
  <c r="F26" i="6"/>
  <c r="E26" i="6"/>
  <c r="D26" i="6"/>
  <c r="H33" i="6"/>
  <c r="G33" i="6"/>
  <c r="F33" i="6"/>
  <c r="E33" i="6"/>
  <c r="D33" i="6"/>
  <c r="H27" i="6"/>
  <c r="G27" i="6"/>
  <c r="F27" i="6"/>
  <c r="E27" i="6"/>
  <c r="D27" i="6"/>
  <c r="F37" i="5" l="1"/>
  <c r="H37" i="6" s="1"/>
  <c r="F36" i="5"/>
  <c r="H36" i="6" s="1"/>
  <c r="F41" i="5"/>
  <c r="H41" i="6" s="1"/>
  <c r="F28" i="5"/>
  <c r="H28" i="6" s="1"/>
  <c r="F17" i="5"/>
  <c r="H17" i="6" s="1"/>
  <c r="F16" i="5"/>
  <c r="H16" i="6" s="1"/>
  <c r="F7" i="5"/>
  <c r="H7" i="6" s="1"/>
  <c r="F22" i="5"/>
  <c r="H22" i="6" s="1"/>
  <c r="F32" i="5"/>
  <c r="H32" i="6" s="1"/>
  <c r="F14" i="5"/>
  <c r="H14" i="6" s="1"/>
  <c r="F26" i="5"/>
  <c r="H26" i="6" s="1"/>
  <c r="F3" i="5"/>
  <c r="H3" i="6" s="1"/>
  <c r="F35" i="5"/>
  <c r="H35" i="6" s="1"/>
  <c r="F34" i="5"/>
  <c r="H34" i="6" s="1"/>
  <c r="F40" i="5"/>
  <c r="H40" i="6" s="1"/>
  <c r="F29" i="5"/>
  <c r="H29" i="6" s="1"/>
  <c r="F46" i="5"/>
  <c r="H46" i="6" s="1"/>
  <c r="F23" i="5"/>
  <c r="H23" i="6" s="1"/>
  <c r="F31" i="5"/>
  <c r="H31" i="6" s="1"/>
  <c r="F20" i="5"/>
  <c r="H20" i="6" s="1"/>
  <c r="H19" i="6"/>
  <c r="F42" i="5"/>
  <c r="H42" i="6" s="1"/>
</calcChain>
</file>

<file path=xl/sharedStrings.xml><?xml version="1.0" encoding="utf-8"?>
<sst xmlns="http://schemas.openxmlformats.org/spreadsheetml/2006/main" count="207" uniqueCount="153">
  <si>
    <t>štartovné číslo</t>
  </si>
  <si>
    <t>meno</t>
  </si>
  <si>
    <t>priezvisko</t>
  </si>
  <si>
    <t>ročník</t>
  </si>
  <si>
    <t>KAT</t>
  </si>
  <si>
    <t>Dušan</t>
  </si>
  <si>
    <t>Jozef</t>
  </si>
  <si>
    <t>Ján</t>
  </si>
  <si>
    <t>Hrčka</t>
  </si>
  <si>
    <t>Horné Naštice</t>
  </si>
  <si>
    <t>Števica</t>
  </si>
  <si>
    <t>KRB Partizánske</t>
  </si>
  <si>
    <t>Miroslav</t>
  </si>
  <si>
    <t>Podlucký</t>
  </si>
  <si>
    <t>čas v cieli</t>
  </si>
  <si>
    <t>klub/mesto</t>
  </si>
  <si>
    <t>strata na víťaza</t>
  </si>
  <si>
    <t>body 1.kolo</t>
  </si>
  <si>
    <t>body BBL</t>
  </si>
  <si>
    <t>celkové poradie</t>
  </si>
  <si>
    <t>poradie v KAT</t>
  </si>
  <si>
    <t>ŽA</t>
  </si>
  <si>
    <t>body 2.kolo</t>
  </si>
  <si>
    <t>Filip</t>
  </si>
  <si>
    <t>Pokrývka</t>
  </si>
  <si>
    <t>Trenčín</t>
  </si>
  <si>
    <t>Ferdinand</t>
  </si>
  <si>
    <t>Husár</t>
  </si>
  <si>
    <t>Anton</t>
  </si>
  <si>
    <t>Igaz</t>
  </si>
  <si>
    <t>Biskupice</t>
  </si>
  <si>
    <t>Nina</t>
  </si>
  <si>
    <t>Vavrová</t>
  </si>
  <si>
    <t>body 5.kolo</t>
  </si>
  <si>
    <t>body 4.kolo</t>
  </si>
  <si>
    <t>body 3.kolo</t>
  </si>
  <si>
    <t>body 6.kolo</t>
  </si>
  <si>
    <t>body 7.kolo</t>
  </si>
  <si>
    <t>Mária</t>
  </si>
  <si>
    <t>Stanovičová</t>
  </si>
  <si>
    <t>Boris</t>
  </si>
  <si>
    <t>Göndöč</t>
  </si>
  <si>
    <t>Kašička</t>
  </si>
  <si>
    <t>Marián</t>
  </si>
  <si>
    <t>Giertl</t>
  </si>
  <si>
    <t>Kristián</t>
  </si>
  <si>
    <t>Pavol</t>
  </si>
  <si>
    <t>Grňo</t>
  </si>
  <si>
    <t>Brezolupy</t>
  </si>
  <si>
    <t>body 8.kolo</t>
  </si>
  <si>
    <t>poradie</t>
  </si>
  <si>
    <t>Gymnázium BN</t>
  </si>
  <si>
    <t>Michal</t>
  </si>
  <si>
    <t>Kudla</t>
  </si>
  <si>
    <t>Samuel</t>
  </si>
  <si>
    <t>Karas</t>
  </si>
  <si>
    <t>Dubnička</t>
  </si>
  <si>
    <t>Drahomír</t>
  </si>
  <si>
    <t>Čierna Lehota</t>
  </si>
  <si>
    <t>body 9.kolo</t>
  </si>
  <si>
    <t>Adamkovič</t>
  </si>
  <si>
    <t>Stanislav</t>
  </si>
  <si>
    <t>Kobida</t>
  </si>
  <si>
    <t>Andrej</t>
  </si>
  <si>
    <t>Vlček</t>
  </si>
  <si>
    <t>Milan</t>
  </si>
  <si>
    <t>Barbora</t>
  </si>
  <si>
    <t>body 10.kolo</t>
  </si>
  <si>
    <t>Ka t e g ó r i e :</t>
  </si>
  <si>
    <t>Bod o v a n i e :</t>
  </si>
  <si>
    <t>14. - počet účastníkov : 1 bod</t>
  </si>
  <si>
    <t>Muži B ( 1 9 8 3 - 1 9 7 4 )</t>
  </si>
  <si>
    <t>Muži C ( 1 9 7 3 - 1 9 6 4 )</t>
  </si>
  <si>
    <t>Muži D ( 1 9 6 3 - 1 9 5 4 )</t>
  </si>
  <si>
    <t>Muži E ( 1 9 5 3 - s t a r š í )</t>
  </si>
  <si>
    <t>Ženy A ( 1 9 9 8 - 1 9 7 4 )</t>
  </si>
  <si>
    <t>Ženy B ( 1 9 7 3 - s t a r š i e )</t>
  </si>
  <si>
    <t>Muži A ( 1 9 9 8 - 1 9 8 4 )</t>
  </si>
  <si>
    <t>* vlož hodnoty zo súboru "vysledky 01.kolo.txt"</t>
  </si>
  <si>
    <t>1. miesto : 2 0 b o d o v</t>
  </si>
  <si>
    <t>2. miesto : 1 7 b o d o v</t>
  </si>
  <si>
    <t>3. miesto : 1 4 b o d o v</t>
  </si>
  <si>
    <t>4. miesto : 1 2 b o d o v</t>
  </si>
  <si>
    <t>5. miesto : 1 0 b o d o v</t>
  </si>
  <si>
    <t>6. miesto : 9 b o d o v</t>
  </si>
  <si>
    <t>7. miesto : 8 b o d o v</t>
  </si>
  <si>
    <t>8. miesto : 7 b o d o v</t>
  </si>
  <si>
    <t>9. miesto : 6 b o d o v</t>
  </si>
  <si>
    <t>10. miesto : 5 b o d o v</t>
  </si>
  <si>
    <t>13. miesto : 2 b o d y</t>
  </si>
  <si>
    <t>12. miesto : 3 b o d y</t>
  </si>
  <si>
    <t>11. miesto : 4 b o d y</t>
  </si>
  <si>
    <t>ŽB</t>
  </si>
  <si>
    <t>Čachtice</t>
  </si>
  <si>
    <t>Antal</t>
  </si>
  <si>
    <t>Doskočilová</t>
  </si>
  <si>
    <t>Bánovce nad Bebravou</t>
  </si>
  <si>
    <t>Žitná Radiša</t>
  </si>
  <si>
    <t>Tomáš</t>
  </si>
  <si>
    <t>Makiš</t>
  </si>
  <si>
    <t>Partizánske</t>
  </si>
  <si>
    <t>Pšenek</t>
  </si>
  <si>
    <t>Ivan</t>
  </si>
  <si>
    <t>Dubnica nad Váhom</t>
  </si>
  <si>
    <t>Emília</t>
  </si>
  <si>
    <t>Pšeneková</t>
  </si>
  <si>
    <t>test vzorca</t>
  </si>
  <si>
    <r>
      <rPr>
        <b/>
        <sz val="18"/>
        <color rgb="FFFF0000"/>
        <rFont val="Calibri"/>
        <family val="2"/>
        <charset val="238"/>
        <scheme val="minor"/>
      </rPr>
      <t>B</t>
    </r>
    <r>
      <rPr>
        <b/>
        <sz val="18"/>
        <color theme="1"/>
        <rFont val="Calibri"/>
        <family val="2"/>
        <charset val="238"/>
        <scheme val="minor"/>
      </rPr>
      <t xml:space="preserve">ánovská </t>
    </r>
    <r>
      <rPr>
        <b/>
        <sz val="18"/>
        <color rgb="FFFF0000"/>
        <rFont val="Calibri"/>
        <family val="2"/>
        <charset val="238"/>
        <scheme val="minor"/>
      </rPr>
      <t>B</t>
    </r>
    <r>
      <rPr>
        <b/>
        <sz val="18"/>
        <color theme="1"/>
        <rFont val="Calibri"/>
        <family val="2"/>
        <charset val="238"/>
        <scheme val="minor"/>
      </rPr>
      <t xml:space="preserve">ežecká </t>
    </r>
    <r>
      <rPr>
        <b/>
        <sz val="18"/>
        <color rgb="FFFF0000"/>
        <rFont val="Calibri"/>
        <family val="2"/>
        <charset val="238"/>
        <scheme val="minor"/>
      </rPr>
      <t>L</t>
    </r>
    <r>
      <rPr>
        <b/>
        <sz val="18"/>
        <color theme="1"/>
        <rFont val="Calibri"/>
        <family val="2"/>
        <charset val="238"/>
        <scheme val="minor"/>
      </rPr>
      <t xml:space="preserve">iga </t>
    </r>
    <r>
      <rPr>
        <b/>
        <sz val="18"/>
        <color rgb="FFFF0000"/>
        <rFont val="Calibri"/>
        <family val="2"/>
        <charset val="238"/>
        <scheme val="minor"/>
      </rPr>
      <t>02.kolo</t>
    </r>
    <r>
      <rPr>
        <b/>
        <sz val="18"/>
        <color theme="1"/>
        <rFont val="Calibri"/>
        <family val="2"/>
        <charset val="238"/>
        <scheme val="minor"/>
      </rPr>
      <t>, 24.02.2013, 6000 m, Bánovce n. B. - kúpalisko "Pažiť"</t>
    </r>
  </si>
  <si>
    <r>
      <rPr>
        <b/>
        <sz val="10"/>
        <color rgb="FFFF0000"/>
        <rFont val="Calibri"/>
        <family val="2"/>
        <charset val="238"/>
        <scheme val="minor"/>
      </rPr>
      <t>B</t>
    </r>
    <r>
      <rPr>
        <b/>
        <sz val="10"/>
        <rFont val="Calibri"/>
        <family val="2"/>
        <charset val="238"/>
        <scheme val="minor"/>
      </rPr>
      <t xml:space="preserve">ánovská </t>
    </r>
    <r>
      <rPr>
        <b/>
        <sz val="10"/>
        <color rgb="FFFF0000"/>
        <rFont val="Calibri"/>
        <family val="2"/>
        <charset val="238"/>
        <scheme val="minor"/>
      </rPr>
      <t>B</t>
    </r>
    <r>
      <rPr>
        <b/>
        <sz val="10"/>
        <rFont val="Calibri"/>
        <family val="2"/>
        <charset val="238"/>
        <scheme val="minor"/>
      </rPr>
      <t xml:space="preserve">ežecká </t>
    </r>
    <r>
      <rPr>
        <b/>
        <sz val="10"/>
        <color rgb="FFFF0000"/>
        <rFont val="Calibri"/>
        <family val="2"/>
        <charset val="238"/>
        <scheme val="minor"/>
      </rPr>
      <t>L</t>
    </r>
    <r>
      <rPr>
        <b/>
        <sz val="10"/>
        <rFont val="Calibri"/>
        <family val="2"/>
        <charset val="238"/>
        <scheme val="minor"/>
      </rPr>
      <t>iga</t>
    </r>
    <r>
      <rPr>
        <b/>
        <sz val="10"/>
        <color rgb="FFFF0000"/>
        <rFont val="Calibri"/>
        <family val="2"/>
        <charset val="238"/>
        <scheme val="minor"/>
      </rPr>
      <t xml:space="preserve"> 02.kolo</t>
    </r>
    <r>
      <rPr>
        <b/>
        <sz val="10"/>
        <rFont val="Calibri"/>
        <family val="2"/>
        <charset val="238"/>
        <scheme val="minor"/>
      </rPr>
      <t>, 24.02.2013, 6000 m, Bánovce n. B. - kúpalisko "Pažiť"</t>
    </r>
  </si>
  <si>
    <t>Vančo</t>
  </si>
  <si>
    <t>Jakub</t>
  </si>
  <si>
    <t>CK aluplast TEAM</t>
  </si>
  <si>
    <t>Marčeková</t>
  </si>
  <si>
    <t>Silvia</t>
  </si>
  <si>
    <t>Omšenie</t>
  </si>
  <si>
    <t>Červenka</t>
  </si>
  <si>
    <t>Štefan</t>
  </si>
  <si>
    <t>Varga</t>
  </si>
  <si>
    <t>Patrik</t>
  </si>
  <si>
    <t>Dvorec</t>
  </si>
  <si>
    <t>Vaclaviaková</t>
  </si>
  <si>
    <t>Prievidza</t>
  </si>
  <si>
    <t>Ryban</t>
  </si>
  <si>
    <t>Adrián</t>
  </si>
  <si>
    <t>Šípka</t>
  </si>
  <si>
    <t>Dávid</t>
  </si>
  <si>
    <t>Uhrovec</t>
  </si>
  <si>
    <t>Radovan</t>
  </si>
  <si>
    <t>Bolfa</t>
  </si>
  <si>
    <t>via LS</t>
  </si>
  <si>
    <t>Hluchová</t>
  </si>
  <si>
    <t>Henrieta</t>
  </si>
  <si>
    <t>Prusy</t>
  </si>
  <si>
    <t>Oprchal</t>
  </si>
  <si>
    <t>Kundala</t>
  </si>
  <si>
    <t>Veľké Bielice</t>
  </si>
  <si>
    <t>Bauer</t>
  </si>
  <si>
    <t>Ostratice</t>
  </si>
  <si>
    <t>Gunda</t>
  </si>
  <si>
    <t>Kanianka</t>
  </si>
  <si>
    <t>Peter</t>
  </si>
  <si>
    <t>Minarovič</t>
  </si>
  <si>
    <t>Podpera</t>
  </si>
  <si>
    <t>Milada</t>
  </si>
  <si>
    <t>Bitarovský</t>
  </si>
  <si>
    <t>Kristína</t>
  </si>
  <si>
    <t>Lapinová</t>
  </si>
  <si>
    <t>Sládeček</t>
  </si>
  <si>
    <t>Benjamín</t>
  </si>
  <si>
    <t>Marek</t>
  </si>
  <si>
    <t>Pšenák</t>
  </si>
  <si>
    <t>Fair Play Sport BN</t>
  </si>
  <si>
    <t>ᴓ čas na 1000m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</si>
</sst>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.00"/>
    <numFmt numFmtId="165" formatCode="hh:mm:ss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3" xfId="0" applyFont="1" applyFill="1" applyBorder="1"/>
    <xf numFmtId="0" fontId="4" fillId="0" borderId="10" xfId="0" applyFont="1" applyFill="1" applyBorder="1"/>
    <xf numFmtId="0" fontId="4" fillId="0" borderId="13" xfId="0" applyFont="1" applyFill="1" applyBorder="1"/>
    <xf numFmtId="0" fontId="4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6" fillId="0" borderId="1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/>
    </xf>
    <xf numFmtId="0" fontId="4" fillId="0" borderId="15" xfId="0" applyFont="1" applyFill="1" applyBorder="1"/>
    <xf numFmtId="0" fontId="4" fillId="0" borderId="16" xfId="0" applyFont="1" applyFill="1" applyBorder="1"/>
    <xf numFmtId="0" fontId="4" fillId="0" borderId="1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12" xfId="0" applyFont="1" applyFill="1" applyBorder="1"/>
    <xf numFmtId="0" fontId="4" fillId="0" borderId="1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0" xfId="0" applyFont="1" applyFill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/>
    </xf>
    <xf numFmtId="165" fontId="1" fillId="0" borderId="3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/>
    <xf numFmtId="1" fontId="0" fillId="0" borderId="0" xfId="0" applyNumberFormat="1" applyAlignment="1">
      <alignment horizontal="center" vertical="center" wrapText="1"/>
    </xf>
    <xf numFmtId="0" fontId="4" fillId="0" borderId="8" xfId="0" applyNumberFormat="1" applyFont="1" applyFill="1" applyBorder="1"/>
    <xf numFmtId="0" fontId="4" fillId="0" borderId="11" xfId="0" applyNumberFormat="1" applyFont="1" applyFill="1" applyBorder="1"/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7" fontId="0" fillId="0" borderId="0" xfId="0" applyNumberFormat="1" applyAlignment="1">
      <alignment horizontal="center"/>
    </xf>
    <xf numFmtId="165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2" fillId="0" borderId="13" xfId="0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="80" zoomScaleNormal="80" workbookViewId="0">
      <selection activeCell="J11" sqref="J11"/>
    </sheetView>
  </sheetViews>
  <sheetFormatPr defaultRowHeight="15" x14ac:dyDescent="0.25"/>
  <cols>
    <col min="1" max="1" width="9.7109375" style="26" customWidth="1"/>
    <col min="2" max="2" width="11" style="11" bestFit="1" customWidth="1"/>
    <col min="3" max="3" width="22" style="11" bestFit="1" customWidth="1"/>
    <col min="4" max="4" width="23.7109375" style="11" bestFit="1" customWidth="1"/>
    <col min="5" max="5" width="6.5703125" style="26" bestFit="1" customWidth="1"/>
    <col min="6" max="6" width="7.7109375" style="11" bestFit="1" customWidth="1"/>
    <col min="7" max="7" width="16.7109375" style="11" bestFit="1" customWidth="1"/>
    <col min="8" max="8" width="10.85546875" style="11" bestFit="1" customWidth="1"/>
    <col min="9" max="9" width="13" style="11" bestFit="1" customWidth="1"/>
    <col min="10" max="16384" width="9.140625" style="11"/>
  </cols>
  <sheetData>
    <row r="1" spans="1:9" ht="24" customHeight="1" x14ac:dyDescent="0.35">
      <c r="A1" s="53" t="s">
        <v>108</v>
      </c>
      <c r="B1" s="54"/>
      <c r="C1" s="54"/>
      <c r="D1" s="55"/>
      <c r="E1" s="55"/>
      <c r="F1" s="55"/>
    </row>
    <row r="2" spans="1:9" s="10" customFormat="1" ht="39.950000000000003" customHeight="1" x14ac:dyDescent="0.25">
      <c r="A2" s="47" t="s">
        <v>0</v>
      </c>
      <c r="B2" s="47" t="s">
        <v>1</v>
      </c>
      <c r="C2" s="47" t="s">
        <v>2</v>
      </c>
      <c r="D2" s="47" t="s">
        <v>15</v>
      </c>
      <c r="E2" s="47" t="s">
        <v>3</v>
      </c>
      <c r="F2" s="47" t="s">
        <v>4</v>
      </c>
      <c r="G2" s="10" t="s">
        <v>106</v>
      </c>
      <c r="H2" s="10">
        <v>1999</v>
      </c>
      <c r="I2" s="44" t="str">
        <f>IF(H2&lt;1954,"ME",IF(H2&lt;1964,"MD",IF(H2&lt;1974,"MC",IF(H2&lt;1984,"MB",IF(H2&lt;1999,"MA",IF(H2&gt;1998,"HOBBY",""))))))</f>
        <v>HOBBY</v>
      </c>
    </row>
    <row r="3" spans="1:9" x14ac:dyDescent="0.25">
      <c r="A3" s="3">
        <v>1</v>
      </c>
      <c r="B3" s="6" t="s">
        <v>63</v>
      </c>
      <c r="C3" s="6" t="s">
        <v>64</v>
      </c>
      <c r="D3" s="6" t="s">
        <v>97</v>
      </c>
      <c r="E3" s="3">
        <v>1987</v>
      </c>
      <c r="F3" s="35" t="str">
        <f>IF(E3&lt;1954,"ME",IF(E3&lt;1964,"MD",IF(E3&lt;1974,"MC",IF(E3&lt;1984,"MB",IF(E3&lt;1999,"MA",IF(E3&gt;1998,"HOBBY",""))))))</f>
        <v>MA</v>
      </c>
    </row>
    <row r="4" spans="1:9" x14ac:dyDescent="0.25">
      <c r="A4" s="3">
        <v>2</v>
      </c>
      <c r="B4" s="6" t="s">
        <v>110</v>
      </c>
      <c r="C4" s="6" t="s">
        <v>109</v>
      </c>
      <c r="D4" s="6" t="s">
        <v>111</v>
      </c>
      <c r="E4" s="3">
        <v>1987</v>
      </c>
      <c r="F4" s="35" t="str">
        <f>IF(E4&lt;1954,"ME",IF(E4&lt;1964,"MD",IF(E4&lt;1974,"MC",IF(E4&lt;1984,"MB",IF(E4&lt;1999,"MA",IF(E4&gt;1998,"HOBBY",""))))))</f>
        <v>MA</v>
      </c>
    </row>
    <row r="5" spans="1:9" x14ac:dyDescent="0.25">
      <c r="A5" s="3">
        <v>3</v>
      </c>
      <c r="B5" s="6" t="s">
        <v>113</v>
      </c>
      <c r="C5" s="6" t="s">
        <v>112</v>
      </c>
      <c r="D5" s="6" t="s">
        <v>114</v>
      </c>
      <c r="E5" s="3">
        <v>1968</v>
      </c>
      <c r="F5" s="35" t="s">
        <v>92</v>
      </c>
    </row>
    <row r="6" spans="1:9" x14ac:dyDescent="0.25">
      <c r="A6" s="3">
        <v>4</v>
      </c>
      <c r="B6" s="6" t="s">
        <v>116</v>
      </c>
      <c r="C6" s="6" t="s">
        <v>115</v>
      </c>
      <c r="D6" s="6" t="s">
        <v>103</v>
      </c>
      <c r="E6" s="3">
        <v>1966</v>
      </c>
      <c r="F6" s="35" t="str">
        <f>IF(E6&lt;1954,"ME",IF(E6&lt;1964,"MD",IF(E6&lt;1974,"MC",IF(E6&lt;1984,"MB",IF(E6&lt;1999,"MA",IF(E6&gt;1998,"HOBBY",""))))))</f>
        <v>MC</v>
      </c>
    </row>
    <row r="7" spans="1:9" x14ac:dyDescent="0.25">
      <c r="A7" s="3">
        <v>5</v>
      </c>
      <c r="B7" s="6" t="s">
        <v>102</v>
      </c>
      <c r="C7" s="6" t="s">
        <v>101</v>
      </c>
      <c r="D7" s="6" t="s">
        <v>103</v>
      </c>
      <c r="E7" s="3">
        <v>1967</v>
      </c>
      <c r="F7" s="35" t="str">
        <f>IF(E7&lt;1954,"ME",IF(E7&lt;1964,"MD",IF(E7&lt;1974,"MC",IF(E7&lt;1984,"MB",IF(E7&lt;1999,"MA",IF(E7&gt;1998,"HOBBY",""))))))</f>
        <v>MC</v>
      </c>
    </row>
    <row r="8" spans="1:9" x14ac:dyDescent="0.25">
      <c r="A8" s="3">
        <v>6</v>
      </c>
      <c r="B8" s="6" t="s">
        <v>104</v>
      </c>
      <c r="C8" s="6" t="s">
        <v>105</v>
      </c>
      <c r="D8" s="6" t="s">
        <v>103</v>
      </c>
      <c r="E8" s="3">
        <v>1965</v>
      </c>
      <c r="F8" s="35" t="s">
        <v>92</v>
      </c>
    </row>
    <row r="9" spans="1:9" x14ac:dyDescent="0.25">
      <c r="A9" s="3">
        <v>7</v>
      </c>
      <c r="B9" s="6" t="s">
        <v>31</v>
      </c>
      <c r="C9" s="6" t="s">
        <v>32</v>
      </c>
      <c r="D9" s="6" t="s">
        <v>96</v>
      </c>
      <c r="E9" s="3">
        <v>1989</v>
      </c>
      <c r="F9" s="35" t="s">
        <v>21</v>
      </c>
    </row>
    <row r="10" spans="1:9" x14ac:dyDescent="0.25">
      <c r="A10" s="3">
        <v>8</v>
      </c>
      <c r="B10" s="6" t="s">
        <v>118</v>
      </c>
      <c r="C10" s="6" t="s">
        <v>117</v>
      </c>
      <c r="D10" s="6" t="s">
        <v>119</v>
      </c>
      <c r="E10" s="3">
        <v>1998</v>
      </c>
      <c r="F10" s="35" t="str">
        <f>IF(E10&lt;1954,"ME",IF(E10&lt;1964,"MD",IF(E10&lt;1974,"MC",IF(E10&lt;1984,"MB",IF(E10&lt;1999,"MA",IF(E10&gt;1998,"HOBBY",""))))))</f>
        <v>MA</v>
      </c>
    </row>
    <row r="11" spans="1:9" x14ac:dyDescent="0.25">
      <c r="A11" s="3">
        <v>9</v>
      </c>
      <c r="B11" s="6" t="s">
        <v>38</v>
      </c>
      <c r="C11" s="6" t="s">
        <v>120</v>
      </c>
      <c r="D11" s="6" t="s">
        <v>121</v>
      </c>
      <c r="E11" s="3">
        <v>1985</v>
      </c>
      <c r="F11" s="35" t="s">
        <v>21</v>
      </c>
    </row>
    <row r="12" spans="1:9" x14ac:dyDescent="0.25">
      <c r="A12" s="3">
        <v>10</v>
      </c>
      <c r="B12" s="6" t="s">
        <v>123</v>
      </c>
      <c r="C12" s="6" t="s">
        <v>122</v>
      </c>
      <c r="D12" s="6" t="s">
        <v>96</v>
      </c>
      <c r="E12" s="3">
        <v>1993</v>
      </c>
      <c r="F12" s="35" t="str">
        <f t="shared" ref="F12:F17" si="0">IF(E12&lt;1954,"ME",IF(E12&lt;1964,"MD",IF(E12&lt;1974,"MC",IF(E12&lt;1984,"MB",IF(E12&lt;1999,"MA",IF(E12&gt;1998,"HOBBY",""))))))</f>
        <v>MA</v>
      </c>
    </row>
    <row r="13" spans="1:9" x14ac:dyDescent="0.25">
      <c r="A13" s="3">
        <v>11</v>
      </c>
      <c r="B13" s="6" t="s">
        <v>125</v>
      </c>
      <c r="C13" s="6" t="s">
        <v>124</v>
      </c>
      <c r="D13" s="6" t="s">
        <v>126</v>
      </c>
      <c r="E13" s="3">
        <v>1997</v>
      </c>
      <c r="F13" s="35" t="str">
        <f t="shared" si="0"/>
        <v>MA</v>
      </c>
    </row>
    <row r="14" spans="1:9" x14ac:dyDescent="0.25">
      <c r="A14" s="3">
        <v>12</v>
      </c>
      <c r="B14" s="6" t="s">
        <v>23</v>
      </c>
      <c r="C14" s="6" t="s">
        <v>24</v>
      </c>
      <c r="D14" s="6" t="s">
        <v>51</v>
      </c>
      <c r="E14" s="3">
        <v>1995</v>
      </c>
      <c r="F14" s="35" t="str">
        <f t="shared" si="0"/>
        <v>MA</v>
      </c>
    </row>
    <row r="15" spans="1:9" x14ac:dyDescent="0.25">
      <c r="A15" s="3">
        <v>13</v>
      </c>
      <c r="B15" s="6" t="s">
        <v>127</v>
      </c>
      <c r="C15" s="6" t="s">
        <v>128</v>
      </c>
      <c r="D15" s="6" t="s">
        <v>96</v>
      </c>
      <c r="E15" s="3">
        <v>1979</v>
      </c>
      <c r="F15" s="35" t="str">
        <f t="shared" si="0"/>
        <v>MB</v>
      </c>
    </row>
    <row r="16" spans="1:9" x14ac:dyDescent="0.25">
      <c r="A16" s="3">
        <v>14</v>
      </c>
      <c r="B16" s="6" t="s">
        <v>12</v>
      </c>
      <c r="C16" s="6" t="s">
        <v>13</v>
      </c>
      <c r="D16" s="6" t="s">
        <v>129</v>
      </c>
      <c r="E16" s="3">
        <v>1973</v>
      </c>
      <c r="F16" s="35" t="str">
        <f t="shared" si="0"/>
        <v>MC</v>
      </c>
    </row>
    <row r="17" spans="1:6" x14ac:dyDescent="0.25">
      <c r="A17" s="3">
        <v>15</v>
      </c>
      <c r="B17" s="6" t="s">
        <v>45</v>
      </c>
      <c r="C17" s="6" t="s">
        <v>13</v>
      </c>
      <c r="D17" s="6" t="s">
        <v>129</v>
      </c>
      <c r="E17" s="3">
        <v>1997</v>
      </c>
      <c r="F17" s="35" t="str">
        <f t="shared" si="0"/>
        <v>MA</v>
      </c>
    </row>
    <row r="18" spans="1:6" x14ac:dyDescent="0.25">
      <c r="A18" s="3">
        <v>16</v>
      </c>
      <c r="B18" s="6" t="s">
        <v>131</v>
      </c>
      <c r="C18" s="6" t="s">
        <v>130</v>
      </c>
      <c r="D18" s="6" t="s">
        <v>132</v>
      </c>
      <c r="E18" s="3">
        <v>1996</v>
      </c>
      <c r="F18" s="35" t="s">
        <v>21</v>
      </c>
    </row>
    <row r="19" spans="1:6" x14ac:dyDescent="0.25">
      <c r="A19" s="3">
        <v>17</v>
      </c>
      <c r="B19" s="6" t="s">
        <v>6</v>
      </c>
      <c r="C19" s="6" t="s">
        <v>133</v>
      </c>
      <c r="D19" s="6" t="s">
        <v>93</v>
      </c>
      <c r="E19" s="3">
        <v>1963</v>
      </c>
      <c r="F19" s="35" t="str">
        <f>IF(E19&lt;1954,"ME",IF(E19&lt;1964,"MD",IF(E19&lt;1974,"MC",IF(E19&lt;1984,"MB",IF(E19&lt;1999,"MA",IF(E19&gt;1998,"HOBBY",""))))))</f>
        <v>MD</v>
      </c>
    </row>
    <row r="20" spans="1:6" x14ac:dyDescent="0.25">
      <c r="A20" s="3">
        <v>18</v>
      </c>
      <c r="B20" s="6" t="s">
        <v>52</v>
      </c>
      <c r="C20" s="6" t="s">
        <v>94</v>
      </c>
      <c r="D20" s="6" t="s">
        <v>93</v>
      </c>
      <c r="E20" s="3">
        <v>1992</v>
      </c>
      <c r="F20" s="35" t="str">
        <f>IF(E20&lt;1954,"ME",IF(E20&lt;1964,"MD",IF(E20&lt;1974,"MC",IF(E20&lt;1984,"MB",IF(E20&lt;1999,"MA",IF(E20&gt;1998,"HOBBY",""))))))</f>
        <v>MA</v>
      </c>
    </row>
    <row r="21" spans="1:6" x14ac:dyDescent="0.25">
      <c r="A21" s="3">
        <v>19</v>
      </c>
      <c r="B21" s="6" t="s">
        <v>66</v>
      </c>
      <c r="C21" s="6" t="s">
        <v>95</v>
      </c>
      <c r="D21" s="6" t="s">
        <v>93</v>
      </c>
      <c r="E21" s="3">
        <v>1992</v>
      </c>
      <c r="F21" s="35" t="s">
        <v>21</v>
      </c>
    </row>
    <row r="22" spans="1:6" x14ac:dyDescent="0.25">
      <c r="A22" s="3">
        <v>20</v>
      </c>
      <c r="B22" s="6" t="s">
        <v>65</v>
      </c>
      <c r="C22" s="6" t="s">
        <v>99</v>
      </c>
      <c r="D22" s="6" t="s">
        <v>25</v>
      </c>
      <c r="E22" s="3">
        <v>1983</v>
      </c>
      <c r="F22" s="35" t="str">
        <f t="shared" ref="F22:F32" si="1">IF(E22&lt;1954,"ME",IF(E22&lt;1964,"MD",IF(E22&lt;1974,"MC",IF(E22&lt;1984,"MB",IF(E22&lt;1999,"MA",IF(E22&gt;1998,"HOBBY",""))))))</f>
        <v>MB</v>
      </c>
    </row>
    <row r="23" spans="1:6" x14ac:dyDescent="0.25">
      <c r="A23" s="3">
        <v>21</v>
      </c>
      <c r="B23" s="6" t="s">
        <v>61</v>
      </c>
      <c r="C23" s="6" t="s">
        <v>62</v>
      </c>
      <c r="D23" s="6" t="s">
        <v>96</v>
      </c>
      <c r="E23" s="3">
        <v>1978</v>
      </c>
      <c r="F23" s="35" t="str">
        <f t="shared" si="1"/>
        <v>MB</v>
      </c>
    </row>
    <row r="24" spans="1:6" x14ac:dyDescent="0.25">
      <c r="A24" s="3">
        <v>22</v>
      </c>
      <c r="B24" s="6" t="s">
        <v>6</v>
      </c>
      <c r="C24" s="6" t="s">
        <v>134</v>
      </c>
      <c r="D24" s="6" t="s">
        <v>135</v>
      </c>
      <c r="E24" s="3">
        <v>1982</v>
      </c>
      <c r="F24" s="35" t="str">
        <f t="shared" si="1"/>
        <v>MB</v>
      </c>
    </row>
    <row r="25" spans="1:6" x14ac:dyDescent="0.25">
      <c r="A25" s="3">
        <v>23</v>
      </c>
      <c r="B25" s="6" t="s">
        <v>6</v>
      </c>
      <c r="C25" s="6" t="s">
        <v>136</v>
      </c>
      <c r="D25" s="6" t="s">
        <v>137</v>
      </c>
      <c r="E25" s="3">
        <v>1983</v>
      </c>
      <c r="F25" s="35" t="str">
        <f t="shared" si="1"/>
        <v>MB</v>
      </c>
    </row>
    <row r="26" spans="1:6" x14ac:dyDescent="0.25">
      <c r="A26" s="3">
        <v>24</v>
      </c>
      <c r="B26" s="6" t="s">
        <v>6</v>
      </c>
      <c r="C26" s="6" t="s">
        <v>10</v>
      </c>
      <c r="D26" s="6" t="s">
        <v>11</v>
      </c>
      <c r="E26" s="3">
        <v>1970</v>
      </c>
      <c r="F26" s="35" t="str">
        <f t="shared" si="1"/>
        <v>MC</v>
      </c>
    </row>
    <row r="27" spans="1:6" x14ac:dyDescent="0.25">
      <c r="A27" s="3">
        <v>25</v>
      </c>
      <c r="B27" s="6" t="s">
        <v>6</v>
      </c>
      <c r="C27" s="6" t="s">
        <v>138</v>
      </c>
      <c r="D27" s="6" t="s">
        <v>139</v>
      </c>
      <c r="E27" s="3">
        <v>1955</v>
      </c>
      <c r="F27" s="35" t="str">
        <f t="shared" si="1"/>
        <v>MD</v>
      </c>
    </row>
    <row r="28" spans="1:6" x14ac:dyDescent="0.25">
      <c r="A28" s="3">
        <v>26</v>
      </c>
      <c r="B28" s="6" t="s">
        <v>28</v>
      </c>
      <c r="C28" s="6" t="s">
        <v>29</v>
      </c>
      <c r="D28" s="6" t="s">
        <v>30</v>
      </c>
      <c r="E28" s="3">
        <v>1966</v>
      </c>
      <c r="F28" s="35" t="str">
        <f t="shared" si="1"/>
        <v>MC</v>
      </c>
    </row>
    <row r="29" spans="1:6" x14ac:dyDescent="0.25">
      <c r="A29" s="3">
        <v>27</v>
      </c>
      <c r="B29" s="6" t="s">
        <v>5</v>
      </c>
      <c r="C29" s="6" t="s">
        <v>42</v>
      </c>
      <c r="D29" s="6" t="s">
        <v>58</v>
      </c>
      <c r="E29" s="3">
        <v>1942</v>
      </c>
      <c r="F29" s="35" t="str">
        <f t="shared" si="1"/>
        <v>ME</v>
      </c>
    </row>
    <row r="30" spans="1:6" x14ac:dyDescent="0.25">
      <c r="A30" s="3">
        <v>28</v>
      </c>
      <c r="B30" s="6" t="s">
        <v>140</v>
      </c>
      <c r="C30" s="6" t="s">
        <v>141</v>
      </c>
      <c r="D30" s="6" t="s">
        <v>96</v>
      </c>
      <c r="E30" s="3">
        <v>1969</v>
      </c>
      <c r="F30" s="35" t="str">
        <f t="shared" si="1"/>
        <v>MC</v>
      </c>
    </row>
    <row r="31" spans="1:6" x14ac:dyDescent="0.25">
      <c r="A31" s="3">
        <v>29</v>
      </c>
      <c r="B31" s="6" t="s">
        <v>46</v>
      </c>
      <c r="C31" s="6" t="s">
        <v>47</v>
      </c>
      <c r="D31" s="6" t="s">
        <v>48</v>
      </c>
      <c r="E31" s="3">
        <v>1970</v>
      </c>
      <c r="F31" s="35" t="str">
        <f t="shared" si="1"/>
        <v>MC</v>
      </c>
    </row>
    <row r="32" spans="1:6" x14ac:dyDescent="0.25">
      <c r="A32" s="3">
        <v>30</v>
      </c>
      <c r="B32" s="6" t="s">
        <v>98</v>
      </c>
      <c r="C32" s="6" t="s">
        <v>142</v>
      </c>
      <c r="D32" s="6" t="s">
        <v>25</v>
      </c>
      <c r="E32" s="3">
        <v>1986</v>
      </c>
      <c r="F32" s="35" t="str">
        <f t="shared" si="1"/>
        <v>MA</v>
      </c>
    </row>
    <row r="33" spans="1:6" x14ac:dyDescent="0.25">
      <c r="A33" s="3">
        <v>31</v>
      </c>
      <c r="B33" s="6" t="s">
        <v>38</v>
      </c>
      <c r="C33" s="6" t="s">
        <v>39</v>
      </c>
      <c r="D33" s="6" t="s">
        <v>100</v>
      </c>
      <c r="E33" s="3">
        <v>1980</v>
      </c>
      <c r="F33" s="35" t="s">
        <v>21</v>
      </c>
    </row>
    <row r="34" spans="1:6" x14ac:dyDescent="0.25">
      <c r="A34" s="3">
        <v>32</v>
      </c>
      <c r="B34" s="6" t="s">
        <v>43</v>
      </c>
      <c r="C34" s="6" t="s">
        <v>60</v>
      </c>
      <c r="D34" s="6" t="s">
        <v>96</v>
      </c>
      <c r="E34" s="3">
        <v>1964</v>
      </c>
      <c r="F34" s="35" t="str">
        <f>IF(E34&lt;1954,"ME",IF(E34&lt;1964,"MD",IF(E34&lt;1974,"MC",IF(E34&lt;1984,"MB",IF(E34&lt;1999,"MA",IF(E34&gt;1998,"HOBBY",""))))))</f>
        <v>MC</v>
      </c>
    </row>
    <row r="35" spans="1:6" x14ac:dyDescent="0.25">
      <c r="A35" s="3">
        <v>33</v>
      </c>
      <c r="B35" s="6" t="s">
        <v>54</v>
      </c>
      <c r="C35" s="6" t="s">
        <v>55</v>
      </c>
      <c r="D35" s="6" t="s">
        <v>96</v>
      </c>
      <c r="E35" s="3">
        <v>2000</v>
      </c>
      <c r="F35" s="35" t="str">
        <f>IF(E35&lt;1954,"ME",IF(E35&lt;1964,"MD",IF(E35&lt;1974,"MC",IF(E35&lt;1984,"MB",IF(E35&lt;1999,"MA",IF(E35&gt;1998,"HOBBY",""))))))</f>
        <v>HOBBY</v>
      </c>
    </row>
    <row r="36" spans="1:6" x14ac:dyDescent="0.25">
      <c r="A36" s="3">
        <v>34</v>
      </c>
      <c r="B36" s="6" t="s">
        <v>7</v>
      </c>
      <c r="C36" s="6" t="s">
        <v>8</v>
      </c>
      <c r="D36" s="6" t="s">
        <v>9</v>
      </c>
      <c r="E36" s="3">
        <v>1980</v>
      </c>
      <c r="F36" s="35" t="str">
        <f>IF(E36&lt;1954,"ME",IF(E36&lt;1964,"MD",IF(E36&lt;1974,"MC",IF(E36&lt;1984,"MB",IF(E36&lt;1999,"MA",IF(E36&gt;1998,"HOBBY",""))))))</f>
        <v>MB</v>
      </c>
    </row>
    <row r="37" spans="1:6" x14ac:dyDescent="0.25">
      <c r="A37" s="3">
        <v>35</v>
      </c>
      <c r="B37" s="6" t="s">
        <v>40</v>
      </c>
      <c r="C37" s="6" t="s">
        <v>41</v>
      </c>
      <c r="D37" s="6" t="s">
        <v>96</v>
      </c>
      <c r="E37" s="3">
        <v>1980</v>
      </c>
      <c r="F37" s="35" t="str">
        <f>IF(E37&lt;1954,"ME",IF(E37&lt;1964,"MD",IF(E37&lt;1974,"MC",IF(E37&lt;1984,"MB",IF(E37&lt;1999,"MA",IF(E37&gt;1998,"HOBBY",""))))))</f>
        <v>MB</v>
      </c>
    </row>
    <row r="38" spans="1:6" x14ac:dyDescent="0.25">
      <c r="A38" s="3">
        <v>36</v>
      </c>
      <c r="B38" s="6" t="s">
        <v>143</v>
      </c>
      <c r="C38" s="6" t="s">
        <v>95</v>
      </c>
      <c r="D38" s="6" t="s">
        <v>25</v>
      </c>
      <c r="E38" s="3">
        <v>1968</v>
      </c>
      <c r="F38" s="35" t="s">
        <v>92</v>
      </c>
    </row>
    <row r="39" spans="1:6" x14ac:dyDescent="0.25">
      <c r="A39" s="3">
        <v>37</v>
      </c>
      <c r="B39" s="6" t="s">
        <v>12</v>
      </c>
      <c r="C39" s="6" t="s">
        <v>144</v>
      </c>
      <c r="D39" s="6" t="s">
        <v>151</v>
      </c>
      <c r="E39" s="3">
        <v>1970</v>
      </c>
      <c r="F39" s="35" t="str">
        <f>IF(E39&lt;1954,"ME",IF(E39&lt;1964,"MD",IF(E39&lt;1974,"MC",IF(E39&lt;1984,"MB",IF(E39&lt;1999,"MA",IF(E39&gt;1998,"HOBBY",""))))))</f>
        <v>MC</v>
      </c>
    </row>
    <row r="40" spans="1:6" x14ac:dyDescent="0.25">
      <c r="A40" s="3">
        <v>38</v>
      </c>
      <c r="B40" s="6" t="s">
        <v>43</v>
      </c>
      <c r="C40" s="6" t="s">
        <v>44</v>
      </c>
      <c r="D40" s="6" t="s">
        <v>96</v>
      </c>
      <c r="E40" s="3">
        <v>1950</v>
      </c>
      <c r="F40" s="35" t="str">
        <f>IF(E40&lt;1954,"ME",IF(E40&lt;1964,"MD",IF(E40&lt;1974,"MC",IF(E40&lt;1984,"MB",IF(E40&lt;1999,"MA",IF(E40&gt;1998,"HOBBY",""))))))</f>
        <v>ME</v>
      </c>
    </row>
    <row r="41" spans="1:6" x14ac:dyDescent="0.25">
      <c r="A41" s="3">
        <v>39</v>
      </c>
      <c r="B41" s="6" t="s">
        <v>57</v>
      </c>
      <c r="C41" s="6" t="s">
        <v>56</v>
      </c>
      <c r="D41" s="6" t="s">
        <v>96</v>
      </c>
      <c r="E41" s="3">
        <v>1958</v>
      </c>
      <c r="F41" s="35" t="str">
        <f>IF(E41&lt;1954,"ME",IF(E41&lt;1964,"MD",IF(E41&lt;1974,"MC",IF(E41&lt;1984,"MB",IF(E41&lt;1999,"MA",IF(E41&gt;1998,"HOBBY",""))))))</f>
        <v>MD</v>
      </c>
    </row>
    <row r="42" spans="1:6" x14ac:dyDescent="0.25">
      <c r="A42" s="3">
        <v>40</v>
      </c>
      <c r="B42" s="6" t="s">
        <v>6</v>
      </c>
      <c r="C42" s="6" t="s">
        <v>53</v>
      </c>
      <c r="D42" s="6" t="s">
        <v>25</v>
      </c>
      <c r="E42" s="3">
        <v>1947</v>
      </c>
      <c r="F42" s="35" t="str">
        <f>IF(E42&lt;1954,"ME",IF(E42&lt;1964,"MD",IF(E42&lt;1974,"MC",IF(E42&lt;1984,"MB",IF(E42&lt;1999,"MA",IF(E42&gt;1998,"HOBBY",""))))))</f>
        <v>ME</v>
      </c>
    </row>
    <row r="43" spans="1:6" x14ac:dyDescent="0.25">
      <c r="A43" s="3">
        <v>41</v>
      </c>
      <c r="B43" s="6" t="s">
        <v>145</v>
      </c>
      <c r="C43" s="6" t="s">
        <v>146</v>
      </c>
      <c r="D43" s="6" t="s">
        <v>96</v>
      </c>
      <c r="E43" s="3">
        <v>1983</v>
      </c>
      <c r="F43" s="35" t="s">
        <v>21</v>
      </c>
    </row>
    <row r="44" spans="1:6" x14ac:dyDescent="0.25">
      <c r="A44" s="3">
        <v>42</v>
      </c>
      <c r="B44" s="6" t="s">
        <v>148</v>
      </c>
      <c r="C44" s="6" t="s">
        <v>147</v>
      </c>
      <c r="D44" s="6" t="s">
        <v>100</v>
      </c>
      <c r="E44" s="3">
        <v>1977</v>
      </c>
      <c r="F44" s="35" t="str">
        <f>IF(E44&lt;1954,"ME",IF(E44&lt;1964,"MD",IF(E44&lt;1974,"MC",IF(E44&lt;1984,"MB",IF(E44&lt;1999,"MA",IF(E44&gt;1998,"HOBBY",""))))))</f>
        <v>MB</v>
      </c>
    </row>
    <row r="45" spans="1:6" x14ac:dyDescent="0.25">
      <c r="A45" s="3">
        <v>43</v>
      </c>
      <c r="B45" s="6" t="s">
        <v>149</v>
      </c>
      <c r="C45" s="6" t="s">
        <v>150</v>
      </c>
      <c r="D45" s="6" t="s">
        <v>96</v>
      </c>
      <c r="E45" s="3">
        <v>1984</v>
      </c>
      <c r="F45" s="35" t="str">
        <f>IF(E45&lt;1954,"ME",IF(E45&lt;1964,"MD",IF(E45&lt;1974,"MC",IF(E45&lt;1984,"MB",IF(E45&lt;1999,"MA",IF(E45&gt;1998,"HOBBY",""))))))</f>
        <v>MA</v>
      </c>
    </row>
    <row r="46" spans="1:6" x14ac:dyDescent="0.25">
      <c r="A46" s="3">
        <v>44</v>
      </c>
      <c r="B46" s="6" t="s">
        <v>26</v>
      </c>
      <c r="C46" s="6" t="s">
        <v>27</v>
      </c>
      <c r="D46" s="6" t="s">
        <v>25</v>
      </c>
      <c r="E46" s="3">
        <v>1944</v>
      </c>
      <c r="F46" s="35" t="str">
        <f>IF(E46&lt;1954,"ME",IF(E46&lt;1964,"MD",IF(E46&lt;1974,"MC",IF(E46&lt;1984,"MB",IF(E46&lt;1999,"MA",IF(E46&gt;1998,"HOBBY",""))))))</f>
        <v>ME</v>
      </c>
    </row>
  </sheetData>
  <autoFilter ref="A2:I2">
    <sortState ref="A3:I46">
      <sortCondition ref="A2"/>
    </sortState>
  </autoFilter>
  <dataConsolidate/>
  <mergeCells count="1">
    <mergeCell ref="A1:F1"/>
  </mergeCells>
  <dataValidations count="1">
    <dataValidation type="list" allowBlank="1" showInputMessage="1" showErrorMessage="1" promptTitle="Meno" prompt="Vyber meno" sqref="B3:B4">
      <formula1>Meno</formula1>
    </dataValidation>
  </dataValidations>
  <pageMargins left="0" right="0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tabSelected="1" zoomScale="80" zoomScaleNormal="80" workbookViewId="0">
      <selection activeCell="Y10" sqref="Y10"/>
    </sheetView>
  </sheetViews>
  <sheetFormatPr defaultRowHeight="15" x14ac:dyDescent="0.25"/>
  <cols>
    <col min="1" max="1" width="9.5703125" style="1" bestFit="1" customWidth="1"/>
    <col min="2" max="2" width="8.85546875" style="46" customWidth="1"/>
    <col min="3" max="3" width="10.28515625" style="46" bestFit="1" customWidth="1"/>
    <col min="4" max="4" width="14.42578125" style="9" customWidth="1"/>
    <col min="5" max="5" width="22" customWidth="1"/>
    <col min="6" max="6" width="23.7109375" customWidth="1"/>
    <col min="7" max="7" width="6.5703125" style="1" bestFit="1" customWidth="1"/>
    <col min="8" max="8" width="10.140625" bestFit="1" customWidth="1"/>
    <col min="9" max="9" width="13.7109375" style="33" customWidth="1"/>
    <col min="10" max="11" width="12.42578125" style="5" customWidth="1"/>
    <col min="12" max="12" width="6.7109375" style="52" customWidth="1"/>
    <col min="13" max="13" width="6.7109375" style="2" customWidth="1"/>
    <col min="14" max="20" width="6.7109375" style="2" hidden="1" customWidth="1"/>
    <col min="21" max="21" width="8.7109375" style="2" hidden="1" customWidth="1"/>
    <col min="22" max="22" width="10.7109375" style="36" customWidth="1"/>
  </cols>
  <sheetData>
    <row r="1" spans="1:22" ht="23.25" x14ac:dyDescent="0.35">
      <c r="A1" s="56" t="s">
        <v>107</v>
      </c>
      <c r="B1" s="57"/>
      <c r="C1" s="57"/>
      <c r="D1" s="56"/>
      <c r="E1" s="56"/>
      <c r="F1" s="56"/>
      <c r="G1" s="56"/>
      <c r="H1" s="56"/>
      <c r="I1" s="56"/>
      <c r="J1" s="56"/>
      <c r="K1" s="56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1:22" s="40" customFormat="1" ht="39.950000000000003" customHeight="1" x14ac:dyDescent="0.25">
      <c r="A2" s="27" t="s">
        <v>0</v>
      </c>
      <c r="B2" s="45" t="s">
        <v>19</v>
      </c>
      <c r="C2" s="45" t="s">
        <v>20</v>
      </c>
      <c r="D2" s="39" t="s">
        <v>1</v>
      </c>
      <c r="E2" s="27" t="s">
        <v>2</v>
      </c>
      <c r="F2" s="27" t="s">
        <v>15</v>
      </c>
      <c r="G2" s="27" t="s">
        <v>3</v>
      </c>
      <c r="H2" s="27" t="s">
        <v>4</v>
      </c>
      <c r="I2" s="32" t="s">
        <v>14</v>
      </c>
      <c r="J2" s="28" t="s">
        <v>152</v>
      </c>
      <c r="K2" s="29" t="s">
        <v>16</v>
      </c>
      <c r="L2" s="27" t="s">
        <v>17</v>
      </c>
      <c r="M2" s="27" t="s">
        <v>22</v>
      </c>
      <c r="N2" s="27" t="s">
        <v>35</v>
      </c>
      <c r="O2" s="27" t="s">
        <v>34</v>
      </c>
      <c r="P2" s="27" t="s">
        <v>33</v>
      </c>
      <c r="Q2" s="27" t="s">
        <v>36</v>
      </c>
      <c r="R2" s="27" t="s">
        <v>37</v>
      </c>
      <c r="S2" s="27" t="s">
        <v>49</v>
      </c>
      <c r="T2" s="27" t="s">
        <v>59</v>
      </c>
      <c r="U2" s="27" t="s">
        <v>67</v>
      </c>
      <c r="V2" s="30" t="s">
        <v>18</v>
      </c>
    </row>
    <row r="3" spans="1:22" s="2" customFormat="1" x14ac:dyDescent="0.25">
      <c r="A3" s="3">
        <v>1</v>
      </c>
      <c r="B3" s="51">
        <v>28</v>
      </c>
      <c r="C3" s="51">
        <v>7</v>
      </c>
      <c r="D3" s="6" t="str">
        <f>VLOOKUP(A3,'02.kolo prezentácia'!$A$3:$F$46,2,FALSE)</f>
        <v>Andrej</v>
      </c>
      <c r="E3" s="6" t="str">
        <f>VLOOKUP(A3,'02.kolo prezentácia'!$A$3:$F$46,3,FALSE)</f>
        <v>Vlček</v>
      </c>
      <c r="F3" s="6" t="str">
        <f>VLOOKUP(A3,'02.kolo prezentácia'!$A$3:$F$46,4,FALSE)</f>
        <v>Žitná Radiša</v>
      </c>
      <c r="G3" s="3">
        <f>VLOOKUP(A3,'02.kolo prezentácia'!$A$3:$F$46,5,FALSE)</f>
        <v>1987</v>
      </c>
      <c r="H3" s="3" t="str">
        <f>VLOOKUP(A3,'02.kolo prezentácia'!$A$3:$F$46,6,FALSE)</f>
        <v>MA</v>
      </c>
      <c r="I3" s="50">
        <v>2.1937384259259261E-2</v>
      </c>
      <c r="J3" s="50">
        <v>3.6562307098765433E-3</v>
      </c>
      <c r="K3" s="50">
        <v>6.1975694444444465E-3</v>
      </c>
      <c r="L3" s="51">
        <v>8</v>
      </c>
      <c r="M3" s="3">
        <v>8</v>
      </c>
      <c r="N3" s="3"/>
      <c r="O3" s="3"/>
      <c r="P3" s="3"/>
      <c r="Q3" s="3"/>
      <c r="R3" s="3"/>
      <c r="S3" s="3"/>
      <c r="T3" s="3"/>
      <c r="U3" s="3"/>
      <c r="V3" s="31">
        <f t="shared" ref="V3:V46" si="0">SUM(L3:U3)</f>
        <v>16</v>
      </c>
    </row>
    <row r="4" spans="1:22" s="2" customFormat="1" x14ac:dyDescent="0.25">
      <c r="A4" s="3">
        <v>2</v>
      </c>
      <c r="B4" s="51">
        <v>3</v>
      </c>
      <c r="C4" s="51">
        <v>1</v>
      </c>
      <c r="D4" s="6" t="str">
        <f>VLOOKUP(A4,'02.kolo prezentácia'!$A$3:$F$46,2,FALSE)</f>
        <v>Jakub</v>
      </c>
      <c r="E4" s="6" t="str">
        <f>VLOOKUP(A4,'02.kolo prezentácia'!$A$3:$F$46,3,FALSE)</f>
        <v>Vančo</v>
      </c>
      <c r="F4" s="6" t="str">
        <f>VLOOKUP(A4,'02.kolo prezentácia'!$A$3:$F$46,4,FALSE)</f>
        <v>CK aluplast TEAM</v>
      </c>
      <c r="G4" s="3">
        <f>VLOOKUP(A4,'02.kolo prezentácia'!$A$3:$F$46,5,FALSE)</f>
        <v>1987</v>
      </c>
      <c r="H4" s="3" t="str">
        <f>VLOOKUP(A4,'02.kolo prezentácia'!$A$3:$F$46,6,FALSE)</f>
        <v>MA</v>
      </c>
      <c r="I4" s="50">
        <v>1.6151967592592593E-2</v>
      </c>
      <c r="J4" s="50">
        <v>2.6919945987654323E-3</v>
      </c>
      <c r="K4" s="50">
        <v>4.1215277777777864E-4</v>
      </c>
      <c r="L4" s="51"/>
      <c r="M4" s="3">
        <v>20</v>
      </c>
      <c r="N4" s="3"/>
      <c r="O4" s="3"/>
      <c r="P4" s="3"/>
      <c r="Q4" s="3"/>
      <c r="R4" s="3"/>
      <c r="S4" s="3"/>
      <c r="T4" s="3"/>
      <c r="U4" s="3"/>
      <c r="V4" s="31">
        <f t="shared" si="0"/>
        <v>20</v>
      </c>
    </row>
    <row r="5" spans="1:22" s="2" customFormat="1" x14ac:dyDescent="0.25">
      <c r="A5" s="3">
        <v>3</v>
      </c>
      <c r="B5" s="51">
        <v>43</v>
      </c>
      <c r="C5" s="51">
        <v>3</v>
      </c>
      <c r="D5" s="6" t="str">
        <f>VLOOKUP(A5,'02.kolo prezentácia'!$A$3:$F$46,2,FALSE)</f>
        <v>Silvia</v>
      </c>
      <c r="E5" s="6" t="str">
        <f>VLOOKUP(A5,'02.kolo prezentácia'!$A$3:$F$46,3,FALSE)</f>
        <v>Marčeková</v>
      </c>
      <c r="F5" s="6" t="str">
        <f>VLOOKUP(A5,'02.kolo prezentácia'!$A$3:$F$46,4,FALSE)</f>
        <v>Omšenie</v>
      </c>
      <c r="G5" s="3">
        <f>VLOOKUP(A5,'02.kolo prezentácia'!$A$3:$F$46,5,FALSE)</f>
        <v>1968</v>
      </c>
      <c r="H5" s="3" t="str">
        <f>VLOOKUP(A5,'02.kolo prezentácia'!$A$3:$F$46,6,FALSE)</f>
        <v>ŽB</v>
      </c>
      <c r="I5" s="50">
        <v>2.7681828703703708E-2</v>
      </c>
      <c r="J5" s="50">
        <v>4.6136381172839514E-3</v>
      </c>
      <c r="K5" s="50">
        <v>1.1942013888888894E-2</v>
      </c>
      <c r="L5" s="51"/>
      <c r="M5" s="3">
        <v>14</v>
      </c>
      <c r="N5" s="3"/>
      <c r="O5" s="3"/>
      <c r="P5" s="3"/>
      <c r="Q5" s="3"/>
      <c r="R5" s="3"/>
      <c r="S5" s="3"/>
      <c r="T5" s="3"/>
      <c r="U5" s="3"/>
      <c r="V5" s="31">
        <f t="shared" si="0"/>
        <v>14</v>
      </c>
    </row>
    <row r="6" spans="1:22" s="2" customFormat="1" x14ac:dyDescent="0.25">
      <c r="A6" s="3">
        <v>4</v>
      </c>
      <c r="B6" s="51">
        <v>13</v>
      </c>
      <c r="C6" s="51">
        <v>2</v>
      </c>
      <c r="D6" s="6" t="str">
        <f>VLOOKUP(A6,'02.kolo prezentácia'!$A$3:$F$46,2,FALSE)</f>
        <v>Štefan</v>
      </c>
      <c r="E6" s="6" t="str">
        <f>VLOOKUP(A6,'02.kolo prezentácia'!$A$3:$F$46,3,FALSE)</f>
        <v>Červenka</v>
      </c>
      <c r="F6" s="6" t="str">
        <f>VLOOKUP(A6,'02.kolo prezentácia'!$A$3:$F$46,4,FALSE)</f>
        <v>Dubnica nad Váhom</v>
      </c>
      <c r="G6" s="3">
        <f>VLOOKUP(A6,'02.kolo prezentácia'!$A$3:$F$46,5,FALSE)</f>
        <v>1966</v>
      </c>
      <c r="H6" s="3" t="str">
        <f>VLOOKUP(A6,'02.kolo prezentácia'!$A$3:$F$46,6,FALSE)</f>
        <v>MC</v>
      </c>
      <c r="I6" s="50">
        <v>1.7979398148148151E-2</v>
      </c>
      <c r="J6" s="50">
        <v>2.9965663580246919E-3</v>
      </c>
      <c r="K6" s="50">
        <v>2.2395833333333365E-3</v>
      </c>
      <c r="L6" s="51"/>
      <c r="M6" s="34">
        <v>17</v>
      </c>
      <c r="N6" s="34"/>
      <c r="O6" s="34"/>
      <c r="P6" s="34"/>
      <c r="Q6" s="34"/>
      <c r="R6" s="34"/>
      <c r="S6" s="34"/>
      <c r="T6" s="3"/>
      <c r="U6" s="3"/>
      <c r="V6" s="31">
        <f t="shared" si="0"/>
        <v>17</v>
      </c>
    </row>
    <row r="7" spans="1:22" s="2" customFormat="1" x14ac:dyDescent="0.25">
      <c r="A7" s="3">
        <v>5</v>
      </c>
      <c r="B7" s="51">
        <v>16</v>
      </c>
      <c r="C7" s="51">
        <v>4</v>
      </c>
      <c r="D7" s="6" t="str">
        <f>VLOOKUP(A7,'02.kolo prezentácia'!$A$3:$F$46,2,FALSE)</f>
        <v>Ivan</v>
      </c>
      <c r="E7" s="6" t="str">
        <f>VLOOKUP(A7,'02.kolo prezentácia'!$A$3:$F$46,3,FALSE)</f>
        <v>Pšenek</v>
      </c>
      <c r="F7" s="6" t="str">
        <f>VLOOKUP(A7,'02.kolo prezentácia'!$A$3:$F$46,4,FALSE)</f>
        <v>Dubnica nad Váhom</v>
      </c>
      <c r="G7" s="3">
        <f>VLOOKUP(A7,'02.kolo prezentácia'!$A$3:$F$46,5,FALSE)</f>
        <v>1967</v>
      </c>
      <c r="H7" s="3" t="str">
        <f>VLOOKUP(A7,'02.kolo prezentácia'!$A$3:$F$46,6,FALSE)</f>
        <v>MC</v>
      </c>
      <c r="I7" s="50">
        <v>1.8237962962962963E-2</v>
      </c>
      <c r="J7" s="50">
        <v>3.0396604938271606E-3</v>
      </c>
      <c r="K7" s="50">
        <v>2.4981481481481486E-3</v>
      </c>
      <c r="L7" s="51">
        <v>10</v>
      </c>
      <c r="M7" s="3">
        <v>12</v>
      </c>
      <c r="N7" s="3"/>
      <c r="O7" s="3"/>
      <c r="P7" s="3"/>
      <c r="Q7" s="3"/>
      <c r="R7" s="3"/>
      <c r="S7" s="3"/>
      <c r="T7" s="3"/>
      <c r="U7" s="3"/>
      <c r="V7" s="31">
        <f t="shared" si="0"/>
        <v>22</v>
      </c>
    </row>
    <row r="8" spans="1:22" x14ac:dyDescent="0.25">
      <c r="A8" s="3">
        <v>6</v>
      </c>
      <c r="B8" s="51">
        <v>37</v>
      </c>
      <c r="C8" s="51">
        <v>1</v>
      </c>
      <c r="D8" s="6" t="str">
        <f>VLOOKUP(A8,'02.kolo prezentácia'!$A$3:$F$46,2,FALSE)</f>
        <v>Emília</v>
      </c>
      <c r="E8" s="6" t="str">
        <f>VLOOKUP(A8,'02.kolo prezentácia'!$A$3:$F$46,3,FALSE)</f>
        <v>Pšeneková</v>
      </c>
      <c r="F8" s="6" t="str">
        <f>VLOOKUP(A8,'02.kolo prezentácia'!$A$3:$F$46,4,FALSE)</f>
        <v>Dubnica nad Váhom</v>
      </c>
      <c r="G8" s="3">
        <f>VLOOKUP(A8,'02.kolo prezentácia'!$A$3:$F$46,5,FALSE)</f>
        <v>1965</v>
      </c>
      <c r="H8" s="3" t="str">
        <f>VLOOKUP(A8,'02.kolo prezentácia'!$A$3:$F$46,6,FALSE)</f>
        <v>ŽB</v>
      </c>
      <c r="I8" s="50">
        <v>2.3781828703703701E-2</v>
      </c>
      <c r="J8" s="50">
        <v>3.9636381172839501E-3</v>
      </c>
      <c r="K8" s="50">
        <v>8.0420138888888867E-3</v>
      </c>
      <c r="L8" s="51">
        <v>20</v>
      </c>
      <c r="M8" s="3">
        <v>20</v>
      </c>
      <c r="N8" s="3"/>
      <c r="O8" s="3"/>
      <c r="P8" s="3"/>
      <c r="Q8" s="3"/>
      <c r="R8" s="3"/>
      <c r="S8" s="3"/>
      <c r="T8" s="3"/>
      <c r="U8" s="3"/>
      <c r="V8" s="31">
        <f t="shared" si="0"/>
        <v>40</v>
      </c>
    </row>
    <row r="9" spans="1:22" x14ac:dyDescent="0.25">
      <c r="A9" s="3">
        <v>7</v>
      </c>
      <c r="B9" s="51">
        <v>38</v>
      </c>
      <c r="C9" s="51">
        <v>5</v>
      </c>
      <c r="D9" s="6" t="str">
        <f>VLOOKUP(A9,'02.kolo prezentácia'!$A$3:$F$46,2,FALSE)</f>
        <v>Nina</v>
      </c>
      <c r="E9" s="6" t="str">
        <f>VLOOKUP(A9,'02.kolo prezentácia'!$A$3:$F$46,3,FALSE)</f>
        <v>Vavrová</v>
      </c>
      <c r="F9" s="6" t="str">
        <f>VLOOKUP(A9,'02.kolo prezentácia'!$A$3:$F$46,4,FALSE)</f>
        <v>Bánovce nad Bebravou</v>
      </c>
      <c r="G9" s="3">
        <f>VLOOKUP(A9,'02.kolo prezentácia'!$A$3:$F$46,5,FALSE)</f>
        <v>1989</v>
      </c>
      <c r="H9" s="3" t="str">
        <f>VLOOKUP(A9,'02.kolo prezentácia'!$A$3:$F$46,6,FALSE)</f>
        <v>ŽA</v>
      </c>
      <c r="I9" s="50">
        <v>2.379884259259259E-2</v>
      </c>
      <c r="J9" s="50">
        <v>3.9664737654320987E-3</v>
      </c>
      <c r="K9" s="50">
        <v>8.0590277777777761E-3</v>
      </c>
      <c r="L9" s="51">
        <v>12</v>
      </c>
      <c r="M9" s="3">
        <v>10</v>
      </c>
      <c r="N9" s="3"/>
      <c r="O9" s="3"/>
      <c r="P9" s="3"/>
      <c r="Q9" s="3"/>
      <c r="R9" s="3"/>
      <c r="S9" s="3"/>
      <c r="T9" s="3"/>
      <c r="U9" s="3"/>
      <c r="V9" s="31">
        <f t="shared" si="0"/>
        <v>22</v>
      </c>
    </row>
    <row r="10" spans="1:22" x14ac:dyDescent="0.25">
      <c r="A10" s="3">
        <v>8</v>
      </c>
      <c r="B10" s="51">
        <v>39</v>
      </c>
      <c r="C10" s="51">
        <v>10</v>
      </c>
      <c r="D10" s="6" t="str">
        <f>VLOOKUP(A10,'02.kolo prezentácia'!$A$3:$F$46,2,FALSE)</f>
        <v>Patrik</v>
      </c>
      <c r="E10" s="6" t="str">
        <f>VLOOKUP(A10,'02.kolo prezentácia'!$A$3:$F$46,3,FALSE)</f>
        <v>Varga</v>
      </c>
      <c r="F10" s="6" t="str">
        <f>VLOOKUP(A10,'02.kolo prezentácia'!$A$3:$F$46,4,FALSE)</f>
        <v>Dvorec</v>
      </c>
      <c r="G10" s="3">
        <f>VLOOKUP(A10,'02.kolo prezentácia'!$A$3:$F$46,5,FALSE)</f>
        <v>1998</v>
      </c>
      <c r="H10" s="3" t="str">
        <f>VLOOKUP(A10,'02.kolo prezentácia'!$A$3:$F$46,6,FALSE)</f>
        <v>MA</v>
      </c>
      <c r="I10" s="50">
        <v>2.3938773148148153E-2</v>
      </c>
      <c r="J10" s="50">
        <v>3.9897955246913589E-3</v>
      </c>
      <c r="K10" s="50">
        <v>8.1989583333333393E-3</v>
      </c>
      <c r="L10" s="51"/>
      <c r="M10" s="3">
        <v>5</v>
      </c>
      <c r="N10" s="3"/>
      <c r="O10" s="3"/>
      <c r="P10" s="3"/>
      <c r="Q10" s="3"/>
      <c r="R10" s="3"/>
      <c r="S10" s="3"/>
      <c r="T10" s="3"/>
      <c r="U10" s="3"/>
      <c r="V10" s="31">
        <f t="shared" si="0"/>
        <v>5</v>
      </c>
    </row>
    <row r="11" spans="1:22" x14ac:dyDescent="0.25">
      <c r="A11" s="3">
        <v>9</v>
      </c>
      <c r="B11" s="51">
        <v>23</v>
      </c>
      <c r="C11" s="51">
        <v>3</v>
      </c>
      <c r="D11" s="6" t="str">
        <f>VLOOKUP(A11,'02.kolo prezentácia'!$A$3:$F$46,2,FALSE)</f>
        <v>Mária</v>
      </c>
      <c r="E11" s="6" t="str">
        <f>VLOOKUP(A11,'02.kolo prezentácia'!$A$3:$F$46,3,FALSE)</f>
        <v>Vaclaviaková</v>
      </c>
      <c r="F11" s="6" t="str">
        <f>VLOOKUP(A11,'02.kolo prezentácia'!$A$3:$F$46,4,FALSE)</f>
        <v>Prievidza</v>
      </c>
      <c r="G11" s="3">
        <f>VLOOKUP(A11,'02.kolo prezentácia'!$A$3:$F$46,5,FALSE)</f>
        <v>1985</v>
      </c>
      <c r="H11" s="3" t="str">
        <f>VLOOKUP(A11,'02.kolo prezentácia'!$A$3:$F$46,6,FALSE)</f>
        <v>ŽA</v>
      </c>
      <c r="I11" s="50">
        <v>2.0700694444444445E-2</v>
      </c>
      <c r="J11" s="50">
        <v>3.450115740740741E-3</v>
      </c>
      <c r="K11" s="50">
        <v>4.9608796296296311E-3</v>
      </c>
      <c r="L11" s="51"/>
      <c r="M11" s="3">
        <v>14</v>
      </c>
      <c r="N11" s="3"/>
      <c r="O11" s="3"/>
      <c r="P11" s="3"/>
      <c r="Q11" s="3"/>
      <c r="R11" s="3"/>
      <c r="S11" s="3"/>
      <c r="T11" s="3"/>
      <c r="U11" s="3"/>
      <c r="V11" s="31">
        <f t="shared" si="0"/>
        <v>14</v>
      </c>
    </row>
    <row r="12" spans="1:22" x14ac:dyDescent="0.25">
      <c r="A12" s="3">
        <v>10</v>
      </c>
      <c r="B12" s="51">
        <v>36</v>
      </c>
      <c r="C12" s="51">
        <v>9</v>
      </c>
      <c r="D12" s="6" t="str">
        <f>VLOOKUP(A12,'02.kolo prezentácia'!$A$3:$F$46,2,FALSE)</f>
        <v>Adrián</v>
      </c>
      <c r="E12" s="6" t="str">
        <f>VLOOKUP(A12,'02.kolo prezentácia'!$A$3:$F$46,3,FALSE)</f>
        <v>Ryban</v>
      </c>
      <c r="F12" s="6" t="str">
        <f>VLOOKUP(A12,'02.kolo prezentácia'!$A$3:$F$46,4,FALSE)</f>
        <v>Bánovce nad Bebravou</v>
      </c>
      <c r="G12" s="3">
        <f>VLOOKUP(A12,'02.kolo prezentácia'!$A$3:$F$46,5,FALSE)</f>
        <v>1993</v>
      </c>
      <c r="H12" s="3" t="str">
        <f>VLOOKUP(A12,'02.kolo prezentácia'!$A$3:$F$46,6,FALSE)</f>
        <v>MA</v>
      </c>
      <c r="I12" s="50">
        <v>2.377650462962963E-2</v>
      </c>
      <c r="J12" s="50">
        <v>3.9627507716049381E-3</v>
      </c>
      <c r="K12" s="50">
        <v>8.036689814814816E-3</v>
      </c>
      <c r="L12" s="51"/>
      <c r="M12" s="3">
        <v>6</v>
      </c>
      <c r="N12" s="3"/>
      <c r="O12" s="3"/>
      <c r="P12" s="3"/>
      <c r="Q12" s="3"/>
      <c r="R12" s="3"/>
      <c r="S12" s="3"/>
      <c r="T12" s="3"/>
      <c r="U12" s="3"/>
      <c r="V12" s="31">
        <f t="shared" si="0"/>
        <v>6</v>
      </c>
    </row>
    <row r="13" spans="1:22" x14ac:dyDescent="0.25">
      <c r="A13" s="3">
        <v>11</v>
      </c>
      <c r="B13" s="51">
        <v>35</v>
      </c>
      <c r="C13" s="51">
        <v>8</v>
      </c>
      <c r="D13" s="6" t="str">
        <f>VLOOKUP(A13,'02.kolo prezentácia'!$A$3:$F$46,2,FALSE)</f>
        <v>Dávid</v>
      </c>
      <c r="E13" s="6" t="str">
        <f>VLOOKUP(A13,'02.kolo prezentácia'!$A$3:$F$46,3,FALSE)</f>
        <v>Šípka</v>
      </c>
      <c r="F13" s="6" t="str">
        <f>VLOOKUP(A13,'02.kolo prezentácia'!$A$3:$F$46,4,FALSE)</f>
        <v>Uhrovec</v>
      </c>
      <c r="G13" s="3">
        <f>VLOOKUP(A13,'02.kolo prezentácia'!$A$3:$F$46,5,FALSE)</f>
        <v>1997</v>
      </c>
      <c r="H13" s="3" t="str">
        <f>VLOOKUP(A13,'02.kolo prezentácia'!$A$3:$F$46,6,FALSE)</f>
        <v>MA</v>
      </c>
      <c r="I13" s="50">
        <v>2.3314930555555557E-2</v>
      </c>
      <c r="J13" s="50">
        <v>3.8858217592592594E-3</v>
      </c>
      <c r="K13" s="50">
        <v>7.5751157407407434E-3</v>
      </c>
      <c r="L13" s="51"/>
      <c r="M13" s="3">
        <v>7</v>
      </c>
      <c r="N13" s="3"/>
      <c r="O13" s="3"/>
      <c r="P13" s="3"/>
      <c r="Q13" s="3"/>
      <c r="R13" s="3"/>
      <c r="S13" s="3"/>
      <c r="T13" s="3"/>
      <c r="U13" s="3"/>
      <c r="V13" s="31">
        <f t="shared" si="0"/>
        <v>7</v>
      </c>
    </row>
    <row r="14" spans="1:22" x14ac:dyDescent="0.25">
      <c r="A14" s="3">
        <v>12</v>
      </c>
      <c r="B14" s="51">
        <v>12</v>
      </c>
      <c r="C14" s="51">
        <v>5</v>
      </c>
      <c r="D14" s="6" t="str">
        <f>VLOOKUP(A14,'02.kolo prezentácia'!$A$3:$F$46,2,FALSE)</f>
        <v>Filip</v>
      </c>
      <c r="E14" s="6" t="str">
        <f>VLOOKUP(A14,'02.kolo prezentácia'!$A$3:$F$46,3,FALSE)</f>
        <v>Pokrývka</v>
      </c>
      <c r="F14" s="6" t="str">
        <f>VLOOKUP(A14,'02.kolo prezentácia'!$A$3:$F$46,4,FALSE)</f>
        <v>Gymnázium BN</v>
      </c>
      <c r="G14" s="3">
        <f>VLOOKUP(A14,'02.kolo prezentácia'!$A$3:$F$46,5,FALSE)</f>
        <v>1995</v>
      </c>
      <c r="H14" s="3" t="str">
        <f>VLOOKUP(A14,'02.kolo prezentácia'!$A$3:$F$46,6,FALSE)</f>
        <v>MA</v>
      </c>
      <c r="I14" s="50">
        <v>1.7890972222222221E-2</v>
      </c>
      <c r="J14" s="50">
        <v>2.9818287037037036E-3</v>
      </c>
      <c r="K14" s="50">
        <v>2.1511574074074072E-3</v>
      </c>
      <c r="L14" s="51">
        <v>7</v>
      </c>
      <c r="M14" s="3">
        <v>10</v>
      </c>
      <c r="N14" s="3"/>
      <c r="O14" s="3"/>
      <c r="P14" s="3"/>
      <c r="Q14" s="3"/>
      <c r="R14" s="3"/>
      <c r="S14" s="3"/>
      <c r="T14" s="3"/>
      <c r="U14" s="3"/>
      <c r="V14" s="31">
        <f t="shared" si="0"/>
        <v>17</v>
      </c>
    </row>
    <row r="15" spans="1:22" x14ac:dyDescent="0.25">
      <c r="A15" s="3">
        <v>13</v>
      </c>
      <c r="B15" s="51">
        <v>17</v>
      </c>
      <c r="C15" s="51">
        <v>7</v>
      </c>
      <c r="D15" s="6" t="str">
        <f>VLOOKUP(A15,'02.kolo prezentácia'!$A$3:$F$46,2,FALSE)</f>
        <v>Radovan</v>
      </c>
      <c r="E15" s="6" t="str">
        <f>VLOOKUP(A15,'02.kolo prezentácia'!$A$3:$F$46,3,FALSE)</f>
        <v>Bolfa</v>
      </c>
      <c r="F15" s="6" t="str">
        <f>VLOOKUP(A15,'02.kolo prezentácia'!$A$3:$F$46,4,FALSE)</f>
        <v>Bánovce nad Bebravou</v>
      </c>
      <c r="G15" s="3">
        <f>VLOOKUP(A15,'02.kolo prezentácia'!$A$3:$F$46,5,FALSE)</f>
        <v>1979</v>
      </c>
      <c r="H15" s="3" t="str">
        <f>VLOOKUP(A15,'02.kolo prezentácia'!$A$3:$F$46,6,FALSE)</f>
        <v>MB</v>
      </c>
      <c r="I15" s="50">
        <v>1.8534606481481482E-2</v>
      </c>
      <c r="J15" s="50">
        <v>3.0891010802469136E-3</v>
      </c>
      <c r="K15" s="50">
        <v>2.7947916666666676E-3</v>
      </c>
      <c r="L15" s="51"/>
      <c r="M15" s="3">
        <v>8</v>
      </c>
      <c r="N15" s="3"/>
      <c r="O15" s="3"/>
      <c r="P15" s="3"/>
      <c r="Q15" s="3"/>
      <c r="R15" s="3"/>
      <c r="S15" s="3"/>
      <c r="T15" s="3"/>
      <c r="U15" s="3"/>
      <c r="V15" s="31">
        <f t="shared" si="0"/>
        <v>8</v>
      </c>
    </row>
    <row r="16" spans="1:22" x14ac:dyDescent="0.25">
      <c r="A16" s="3">
        <v>14</v>
      </c>
      <c r="B16" s="51">
        <v>15</v>
      </c>
      <c r="C16" s="51">
        <v>3</v>
      </c>
      <c r="D16" s="6" t="str">
        <f>VLOOKUP(A16,'02.kolo prezentácia'!$A$3:$F$46,2,FALSE)</f>
        <v>Miroslav</v>
      </c>
      <c r="E16" s="6" t="str">
        <f>VLOOKUP(A16,'02.kolo prezentácia'!$A$3:$F$46,3,FALSE)</f>
        <v>Podlucký</v>
      </c>
      <c r="F16" s="6" t="str">
        <f>VLOOKUP(A16,'02.kolo prezentácia'!$A$3:$F$46,4,FALSE)</f>
        <v>via LS</v>
      </c>
      <c r="G16" s="3">
        <f>VLOOKUP(A16,'02.kolo prezentácia'!$A$3:$F$46,5,FALSE)</f>
        <v>1973</v>
      </c>
      <c r="H16" s="3" t="str">
        <f>VLOOKUP(A16,'02.kolo prezentácia'!$A$3:$F$46,6,FALSE)</f>
        <v>MC</v>
      </c>
      <c r="I16" s="50">
        <v>1.8139120370370371E-2</v>
      </c>
      <c r="J16" s="50">
        <v>3.0231867283950619E-3</v>
      </c>
      <c r="K16" s="50">
        <v>2.3993055555555573E-3</v>
      </c>
      <c r="L16" s="51">
        <v>12</v>
      </c>
      <c r="M16" s="34">
        <v>14</v>
      </c>
      <c r="N16" s="34"/>
      <c r="O16" s="34"/>
      <c r="P16" s="34"/>
      <c r="Q16" s="34"/>
      <c r="R16" s="34"/>
      <c r="S16" s="34"/>
      <c r="T16" s="34"/>
      <c r="U16" s="34"/>
      <c r="V16" s="31">
        <f t="shared" si="0"/>
        <v>26</v>
      </c>
    </row>
    <row r="17" spans="1:22" x14ac:dyDescent="0.25">
      <c r="A17" s="3">
        <v>15</v>
      </c>
      <c r="B17" s="51">
        <v>10</v>
      </c>
      <c r="C17" s="51">
        <v>4</v>
      </c>
      <c r="D17" s="6" t="str">
        <f>VLOOKUP(A17,'02.kolo prezentácia'!$A$3:$F$46,2,FALSE)</f>
        <v>Kristián</v>
      </c>
      <c r="E17" s="6" t="str">
        <f>VLOOKUP(A17,'02.kolo prezentácia'!$A$3:$F$46,3,FALSE)</f>
        <v>Podlucký</v>
      </c>
      <c r="F17" s="6" t="str">
        <f>VLOOKUP(A17,'02.kolo prezentácia'!$A$3:$F$46,4,FALSE)</f>
        <v>via LS</v>
      </c>
      <c r="G17" s="3">
        <f>VLOOKUP(A17,'02.kolo prezentácia'!$A$3:$F$46,5,FALSE)</f>
        <v>1997</v>
      </c>
      <c r="H17" s="3" t="str">
        <f>VLOOKUP(A17,'02.kolo prezentácia'!$A$3:$F$46,6,FALSE)</f>
        <v>MA</v>
      </c>
      <c r="I17" s="50">
        <v>1.7655439814814815E-2</v>
      </c>
      <c r="J17" s="50">
        <v>2.9425733024691357E-3</v>
      </c>
      <c r="K17" s="50">
        <v>1.9156250000000007E-3</v>
      </c>
      <c r="L17" s="51">
        <v>20</v>
      </c>
      <c r="M17" s="3">
        <v>12</v>
      </c>
      <c r="N17" s="3"/>
      <c r="O17" s="3"/>
      <c r="P17" s="3"/>
      <c r="Q17" s="3"/>
      <c r="R17" s="3"/>
      <c r="S17" s="3"/>
      <c r="T17" s="3"/>
      <c r="U17" s="3"/>
      <c r="V17" s="31">
        <f t="shared" si="0"/>
        <v>32</v>
      </c>
    </row>
    <row r="18" spans="1:22" x14ac:dyDescent="0.25">
      <c r="A18" s="3">
        <v>16</v>
      </c>
      <c r="B18" s="51">
        <v>44</v>
      </c>
      <c r="C18" s="51">
        <v>6</v>
      </c>
      <c r="D18" s="6" t="str">
        <f>VLOOKUP(A18,'02.kolo prezentácia'!$A$3:$F$46,2,FALSE)</f>
        <v>Henrieta</v>
      </c>
      <c r="E18" s="6" t="str">
        <f>VLOOKUP(A18,'02.kolo prezentácia'!$A$3:$F$46,3,FALSE)</f>
        <v>Hluchová</v>
      </c>
      <c r="F18" s="6" t="str">
        <f>VLOOKUP(A18,'02.kolo prezentácia'!$A$3:$F$46,4,FALSE)</f>
        <v>Prusy</v>
      </c>
      <c r="G18" s="3">
        <f>VLOOKUP(A18,'02.kolo prezentácia'!$A$3:$F$46,5,FALSE)</f>
        <v>1996</v>
      </c>
      <c r="H18" s="3" t="str">
        <f>VLOOKUP(A18,'02.kolo prezentácia'!$A$3:$F$46,6,FALSE)</f>
        <v>ŽA</v>
      </c>
      <c r="I18" s="50">
        <v>3.2005787037037034E-2</v>
      </c>
      <c r="J18" s="50">
        <v>5.334297839506172E-3</v>
      </c>
      <c r="K18" s="50">
        <v>1.626597222222222E-2</v>
      </c>
      <c r="L18" s="51"/>
      <c r="M18" s="3">
        <v>9</v>
      </c>
      <c r="N18" s="3"/>
      <c r="O18" s="3"/>
      <c r="P18" s="3"/>
      <c r="Q18" s="3"/>
      <c r="R18" s="3"/>
      <c r="S18" s="3"/>
      <c r="T18" s="3"/>
      <c r="U18" s="3"/>
      <c r="V18" s="31">
        <f t="shared" si="0"/>
        <v>9</v>
      </c>
    </row>
    <row r="19" spans="1:22" x14ac:dyDescent="0.25">
      <c r="A19" s="3">
        <v>17</v>
      </c>
      <c r="B19" s="51">
        <v>18</v>
      </c>
      <c r="C19" s="51">
        <v>1</v>
      </c>
      <c r="D19" s="6" t="str">
        <f>VLOOKUP(A19,'02.kolo prezentácia'!$A$3:$F$46,2,FALSE)</f>
        <v>Jozef</v>
      </c>
      <c r="E19" s="6" t="str">
        <f>VLOOKUP(A19,'02.kolo prezentácia'!$A$3:$F$46,3,FALSE)</f>
        <v>Oprchal</v>
      </c>
      <c r="F19" s="6" t="str">
        <f>VLOOKUP(A19,'02.kolo prezentácia'!$A$3:$F$46,4,FALSE)</f>
        <v>Čachtice</v>
      </c>
      <c r="G19" s="3">
        <f>VLOOKUP(A19,'02.kolo prezentácia'!$A$3:$F$46,5,FALSE)</f>
        <v>1963</v>
      </c>
      <c r="H19" s="3" t="str">
        <f>VLOOKUP(A19,'02.kolo prezentácia'!$A$3:$F$46,6,FALSE)</f>
        <v>MD</v>
      </c>
      <c r="I19" s="50">
        <v>1.8673263888888889E-2</v>
      </c>
      <c r="J19" s="50">
        <v>3.1122106481481482E-3</v>
      </c>
      <c r="K19" s="50">
        <v>2.9334490740740744E-3</v>
      </c>
      <c r="L19" s="51">
        <v>20</v>
      </c>
      <c r="M19" s="3">
        <v>20</v>
      </c>
      <c r="N19" s="3"/>
      <c r="O19" s="3"/>
      <c r="P19" s="3"/>
      <c r="Q19" s="3"/>
      <c r="R19" s="3"/>
      <c r="S19" s="3"/>
      <c r="T19" s="3"/>
      <c r="U19" s="3"/>
      <c r="V19" s="31">
        <f t="shared" si="0"/>
        <v>40</v>
      </c>
    </row>
    <row r="20" spans="1:22" x14ac:dyDescent="0.25">
      <c r="A20" s="3">
        <v>18</v>
      </c>
      <c r="B20" s="51">
        <v>9</v>
      </c>
      <c r="C20" s="51">
        <v>3</v>
      </c>
      <c r="D20" s="6" t="str">
        <f>VLOOKUP(A20,'02.kolo prezentácia'!$A$3:$F$46,2,FALSE)</f>
        <v>Michal</v>
      </c>
      <c r="E20" s="6" t="str">
        <f>VLOOKUP(A20,'02.kolo prezentácia'!$A$3:$F$46,3,FALSE)</f>
        <v>Antal</v>
      </c>
      <c r="F20" s="6" t="str">
        <f>VLOOKUP(A20,'02.kolo prezentácia'!$A$3:$F$46,4,FALSE)</f>
        <v>Čachtice</v>
      </c>
      <c r="G20" s="3">
        <f>VLOOKUP(A20,'02.kolo prezentácia'!$A$3:$F$46,5,FALSE)</f>
        <v>1992</v>
      </c>
      <c r="H20" s="3" t="str">
        <f>VLOOKUP(A20,'02.kolo prezentácia'!$A$3:$F$46,6,FALSE)</f>
        <v>MA</v>
      </c>
      <c r="I20" s="50">
        <v>1.7649884259259258E-2</v>
      </c>
      <c r="J20" s="50">
        <v>2.9416473765432097E-3</v>
      </c>
      <c r="K20" s="50">
        <v>1.9100694444444434E-3</v>
      </c>
      <c r="L20" s="51">
        <v>10</v>
      </c>
      <c r="M20" s="3">
        <v>14</v>
      </c>
      <c r="N20" s="3"/>
      <c r="O20" s="3"/>
      <c r="P20" s="3"/>
      <c r="Q20" s="3"/>
      <c r="R20" s="3"/>
      <c r="S20" s="3"/>
      <c r="T20" s="3"/>
      <c r="U20" s="3"/>
      <c r="V20" s="31">
        <f t="shared" si="0"/>
        <v>24</v>
      </c>
    </row>
    <row r="21" spans="1:22" x14ac:dyDescent="0.25">
      <c r="A21" s="3">
        <v>19</v>
      </c>
      <c r="B21" s="51">
        <v>20</v>
      </c>
      <c r="C21" s="51">
        <v>2</v>
      </c>
      <c r="D21" s="6" t="str">
        <f>VLOOKUP(A21,'02.kolo prezentácia'!$A$3:$F$46,2,FALSE)</f>
        <v>Barbora</v>
      </c>
      <c r="E21" s="6" t="str">
        <f>VLOOKUP(A21,'02.kolo prezentácia'!$A$3:$F$46,3,FALSE)</f>
        <v>Doskočilová</v>
      </c>
      <c r="F21" s="6" t="str">
        <f>VLOOKUP(A21,'02.kolo prezentácia'!$A$3:$F$46,4,FALSE)</f>
        <v>Čachtice</v>
      </c>
      <c r="G21" s="3">
        <f>VLOOKUP(A21,'02.kolo prezentácia'!$A$3:$F$46,5,FALSE)</f>
        <v>1992</v>
      </c>
      <c r="H21" s="3" t="str">
        <f>VLOOKUP(A21,'02.kolo prezentácia'!$A$3:$F$46,6,FALSE)</f>
        <v>ŽA</v>
      </c>
      <c r="I21" s="50">
        <v>1.9206712962962964E-2</v>
      </c>
      <c r="J21" s="50">
        <v>3.2011188271604939E-3</v>
      </c>
      <c r="K21" s="50">
        <v>3.4668981481481495E-3</v>
      </c>
      <c r="L21" s="51">
        <v>17</v>
      </c>
      <c r="M21" s="3">
        <v>17</v>
      </c>
      <c r="N21" s="3"/>
      <c r="O21" s="3"/>
      <c r="P21" s="3"/>
      <c r="Q21" s="3"/>
      <c r="R21" s="3"/>
      <c r="S21" s="3"/>
      <c r="T21" s="3"/>
      <c r="U21" s="3"/>
      <c r="V21" s="31">
        <f t="shared" si="0"/>
        <v>34</v>
      </c>
    </row>
    <row r="22" spans="1:22" x14ac:dyDescent="0.25">
      <c r="A22" s="3">
        <v>20</v>
      </c>
      <c r="B22" s="51">
        <v>7</v>
      </c>
      <c r="C22" s="51">
        <v>3</v>
      </c>
      <c r="D22" s="6" t="str">
        <f>VLOOKUP(A22,'02.kolo prezentácia'!$A$3:$F$46,2,FALSE)</f>
        <v>Milan</v>
      </c>
      <c r="E22" s="6" t="str">
        <f>VLOOKUP(A22,'02.kolo prezentácia'!$A$3:$F$46,3,FALSE)</f>
        <v>Makiš</v>
      </c>
      <c r="F22" s="6" t="str">
        <f>VLOOKUP(A22,'02.kolo prezentácia'!$A$3:$F$46,4,FALSE)</f>
        <v>Trenčín</v>
      </c>
      <c r="G22" s="3">
        <f>VLOOKUP(A22,'02.kolo prezentácia'!$A$3:$F$46,5,FALSE)</f>
        <v>1983</v>
      </c>
      <c r="H22" s="3" t="str">
        <f>VLOOKUP(A22,'02.kolo prezentácia'!$A$3:$F$46,6,FALSE)</f>
        <v>MB</v>
      </c>
      <c r="I22" s="50">
        <v>1.6913888888888891E-2</v>
      </c>
      <c r="J22" s="50">
        <v>2.8189814814814818E-3</v>
      </c>
      <c r="K22" s="50">
        <v>1.1740740740740774E-3</v>
      </c>
      <c r="L22" s="51">
        <v>20</v>
      </c>
      <c r="M22" s="3">
        <v>14</v>
      </c>
      <c r="N22" s="3"/>
      <c r="O22" s="3"/>
      <c r="P22" s="3"/>
      <c r="Q22" s="3"/>
      <c r="R22" s="3"/>
      <c r="S22" s="3"/>
      <c r="T22" s="3"/>
      <c r="U22" s="3"/>
      <c r="V22" s="31">
        <f t="shared" si="0"/>
        <v>34</v>
      </c>
    </row>
    <row r="23" spans="1:22" x14ac:dyDescent="0.25">
      <c r="A23" s="3">
        <v>21</v>
      </c>
      <c r="B23" s="51">
        <v>8</v>
      </c>
      <c r="C23" s="51">
        <v>4</v>
      </c>
      <c r="D23" s="6" t="str">
        <f>VLOOKUP(A23,'02.kolo prezentácia'!$A$3:$F$46,2,FALSE)</f>
        <v>Stanislav</v>
      </c>
      <c r="E23" s="6" t="str">
        <f>VLOOKUP(A23,'02.kolo prezentácia'!$A$3:$F$46,3,FALSE)</f>
        <v>Kobida</v>
      </c>
      <c r="F23" s="6" t="str">
        <f>VLOOKUP(A23,'02.kolo prezentácia'!$A$3:$F$46,4,FALSE)</f>
        <v>Bánovce nad Bebravou</v>
      </c>
      <c r="G23" s="3">
        <f>VLOOKUP(A23,'02.kolo prezentácia'!$A$3:$F$46,5,FALSE)</f>
        <v>1978</v>
      </c>
      <c r="H23" s="3" t="str">
        <f>VLOOKUP(A23,'02.kolo prezentácia'!$A$3:$F$46,6,FALSE)</f>
        <v>MB</v>
      </c>
      <c r="I23" s="50">
        <v>1.7357291666666667E-2</v>
      </c>
      <c r="J23" s="50">
        <v>2.8928819444444445E-3</v>
      </c>
      <c r="K23" s="50">
        <v>1.6174768518518526E-3</v>
      </c>
      <c r="L23" s="51">
        <v>17</v>
      </c>
      <c r="M23" s="3">
        <v>12</v>
      </c>
      <c r="N23" s="3"/>
      <c r="O23" s="3"/>
      <c r="P23" s="3"/>
      <c r="Q23" s="3"/>
      <c r="R23" s="3"/>
      <c r="S23" s="3"/>
      <c r="T23" s="3"/>
      <c r="U23" s="3"/>
      <c r="V23" s="31">
        <f t="shared" si="0"/>
        <v>29</v>
      </c>
    </row>
    <row r="24" spans="1:22" x14ac:dyDescent="0.25">
      <c r="A24" s="3">
        <v>22</v>
      </c>
      <c r="B24" s="51">
        <v>4</v>
      </c>
      <c r="C24" s="51">
        <v>2</v>
      </c>
      <c r="D24" s="6" t="str">
        <f>VLOOKUP(A24,'02.kolo prezentácia'!$A$3:$F$46,2,FALSE)</f>
        <v>Jozef</v>
      </c>
      <c r="E24" s="6" t="str">
        <f>VLOOKUP(A24,'02.kolo prezentácia'!$A$3:$F$46,3,FALSE)</f>
        <v>Kundala</v>
      </c>
      <c r="F24" s="6" t="str">
        <f>VLOOKUP(A24,'02.kolo prezentácia'!$A$3:$F$46,4,FALSE)</f>
        <v>Veľké Bielice</v>
      </c>
      <c r="G24" s="3">
        <f>VLOOKUP(A24,'02.kolo prezentácia'!$A$3:$F$46,5,FALSE)</f>
        <v>1982</v>
      </c>
      <c r="H24" s="3" t="str">
        <f>VLOOKUP(A24,'02.kolo prezentácia'!$A$3:$F$46,6,FALSE)</f>
        <v>MB</v>
      </c>
      <c r="I24" s="50">
        <v>1.6239930555555556E-2</v>
      </c>
      <c r="J24" s="50">
        <v>2.7066550925925925E-3</v>
      </c>
      <c r="K24" s="50">
        <v>5.0011574074074194E-4</v>
      </c>
      <c r="L24" s="51"/>
      <c r="M24" s="3">
        <v>17</v>
      </c>
      <c r="N24" s="3"/>
      <c r="O24" s="3"/>
      <c r="P24" s="3"/>
      <c r="Q24" s="3"/>
      <c r="R24" s="3"/>
      <c r="S24" s="3"/>
      <c r="T24" s="3"/>
      <c r="U24" s="3"/>
      <c r="V24" s="31">
        <f t="shared" si="0"/>
        <v>17</v>
      </c>
    </row>
    <row r="25" spans="1:22" x14ac:dyDescent="0.25">
      <c r="A25" s="3">
        <v>23</v>
      </c>
      <c r="B25" s="51">
        <v>34</v>
      </c>
      <c r="C25" s="51">
        <v>8</v>
      </c>
      <c r="D25" s="6" t="str">
        <f>VLOOKUP(A25,'02.kolo prezentácia'!$A$3:$F$46,2,FALSE)</f>
        <v>Jozef</v>
      </c>
      <c r="E25" s="6" t="str">
        <f>VLOOKUP(A25,'02.kolo prezentácia'!$A$3:$F$46,3,FALSE)</f>
        <v>Bauer</v>
      </c>
      <c r="F25" s="6" t="str">
        <f>VLOOKUP(A25,'02.kolo prezentácia'!$A$3:$F$46,4,FALSE)</f>
        <v>Ostratice</v>
      </c>
      <c r="G25" s="3">
        <f>VLOOKUP(A25,'02.kolo prezentácia'!$A$3:$F$46,5,FALSE)</f>
        <v>1983</v>
      </c>
      <c r="H25" s="3" t="str">
        <f>VLOOKUP(A25,'02.kolo prezentácia'!$A$3:$F$46,6,FALSE)</f>
        <v>MB</v>
      </c>
      <c r="I25" s="50">
        <v>2.3250694444444445E-2</v>
      </c>
      <c r="J25" s="50">
        <v>3.875115740740741E-3</v>
      </c>
      <c r="K25" s="50">
        <v>7.5108796296296312E-3</v>
      </c>
      <c r="L25" s="51"/>
      <c r="M25" s="3">
        <v>7</v>
      </c>
      <c r="N25" s="3"/>
      <c r="O25" s="3"/>
      <c r="P25" s="3"/>
      <c r="Q25" s="3"/>
      <c r="R25" s="3"/>
      <c r="S25" s="3"/>
      <c r="T25" s="3"/>
      <c r="U25" s="3"/>
      <c r="V25" s="31">
        <f t="shared" si="0"/>
        <v>7</v>
      </c>
    </row>
    <row r="26" spans="1:22" x14ac:dyDescent="0.25">
      <c r="A26" s="3">
        <v>24</v>
      </c>
      <c r="B26" s="51">
        <v>1</v>
      </c>
      <c r="C26" s="51">
        <v>1</v>
      </c>
      <c r="D26" s="6" t="str">
        <f>VLOOKUP(A26,'02.kolo prezentácia'!$A$3:$F$46,2,FALSE)</f>
        <v>Jozef</v>
      </c>
      <c r="E26" s="6" t="str">
        <f>VLOOKUP(A26,'02.kolo prezentácia'!$A$3:$F$46,3,FALSE)</f>
        <v>Števica</v>
      </c>
      <c r="F26" s="6" t="str">
        <f>VLOOKUP(A26,'02.kolo prezentácia'!$A$3:$F$46,4,FALSE)</f>
        <v>KRB Partizánske</v>
      </c>
      <c r="G26" s="3">
        <f>VLOOKUP(A26,'02.kolo prezentácia'!$A$3:$F$46,5,FALSE)</f>
        <v>1970</v>
      </c>
      <c r="H26" s="3" t="str">
        <f>VLOOKUP(A26,'02.kolo prezentácia'!$A$3:$F$46,6,FALSE)</f>
        <v>MC</v>
      </c>
      <c r="I26" s="50">
        <v>1.5739814814814814E-2</v>
      </c>
      <c r="J26" s="50">
        <v>2.6233024691358024E-3</v>
      </c>
      <c r="K26" s="50">
        <v>0</v>
      </c>
      <c r="L26" s="51">
        <v>20</v>
      </c>
      <c r="M26" s="3">
        <v>20</v>
      </c>
      <c r="N26" s="3"/>
      <c r="O26" s="3"/>
      <c r="P26" s="3"/>
      <c r="Q26" s="3"/>
      <c r="R26" s="3"/>
      <c r="S26" s="3"/>
      <c r="T26" s="3"/>
      <c r="U26" s="3"/>
      <c r="V26" s="31">
        <f t="shared" si="0"/>
        <v>40</v>
      </c>
    </row>
    <row r="27" spans="1:22" x14ac:dyDescent="0.25">
      <c r="A27" s="3">
        <v>25</v>
      </c>
      <c r="B27" s="51">
        <v>22</v>
      </c>
      <c r="C27" s="51">
        <v>2</v>
      </c>
      <c r="D27" s="6" t="str">
        <f>VLOOKUP(A27,'02.kolo prezentácia'!$A$3:$F$46,2,FALSE)</f>
        <v>Jozef</v>
      </c>
      <c r="E27" s="6" t="str">
        <f>VLOOKUP(A27,'02.kolo prezentácia'!$A$3:$F$46,3,FALSE)</f>
        <v>Gunda</v>
      </c>
      <c r="F27" s="6" t="str">
        <f>VLOOKUP(A27,'02.kolo prezentácia'!$A$3:$F$46,4,FALSE)</f>
        <v>Kanianka</v>
      </c>
      <c r="G27" s="3">
        <f>VLOOKUP(A27,'02.kolo prezentácia'!$A$3:$F$46,5,FALSE)</f>
        <v>1955</v>
      </c>
      <c r="H27" s="3" t="str">
        <f>VLOOKUP(A27,'02.kolo prezentácia'!$A$3:$F$46,6,FALSE)</f>
        <v>MD</v>
      </c>
      <c r="I27" s="50">
        <v>1.9706712962962964E-2</v>
      </c>
      <c r="J27" s="50">
        <v>3.2844521604938272E-3</v>
      </c>
      <c r="K27" s="50">
        <v>3.9668981481481499E-3</v>
      </c>
      <c r="L27" s="51"/>
      <c r="M27" s="3">
        <v>17</v>
      </c>
      <c r="N27" s="3"/>
      <c r="O27" s="3"/>
      <c r="P27" s="3"/>
      <c r="Q27" s="3"/>
      <c r="R27" s="3"/>
      <c r="S27" s="3"/>
      <c r="T27" s="3"/>
      <c r="U27" s="3"/>
      <c r="V27" s="31">
        <f t="shared" si="0"/>
        <v>17</v>
      </c>
    </row>
    <row r="28" spans="1:22" x14ac:dyDescent="0.25">
      <c r="A28" s="3">
        <v>26</v>
      </c>
      <c r="B28" s="51">
        <v>40</v>
      </c>
      <c r="C28" s="51">
        <v>8</v>
      </c>
      <c r="D28" s="6" t="str">
        <f>VLOOKUP(A28,'02.kolo prezentácia'!$A$3:$F$46,2,FALSE)</f>
        <v>Anton</v>
      </c>
      <c r="E28" s="6" t="str">
        <f>VLOOKUP(A28,'02.kolo prezentácia'!$A$3:$F$46,3,FALSE)</f>
        <v>Igaz</v>
      </c>
      <c r="F28" s="6" t="str">
        <f>VLOOKUP(A28,'02.kolo prezentácia'!$A$3:$F$46,4,FALSE)</f>
        <v>Biskupice</v>
      </c>
      <c r="G28" s="3">
        <f>VLOOKUP(A28,'02.kolo prezentácia'!$A$3:$F$46,5,FALSE)</f>
        <v>1966</v>
      </c>
      <c r="H28" s="3" t="str">
        <f>VLOOKUP(A28,'02.kolo prezentácia'!$A$3:$F$46,6,FALSE)</f>
        <v>MC</v>
      </c>
      <c r="I28" s="50">
        <v>2.4255439814814813E-2</v>
      </c>
      <c r="J28" s="50">
        <v>4.0425733024691355E-3</v>
      </c>
      <c r="K28" s="50">
        <v>8.5156249999999989E-3</v>
      </c>
      <c r="L28" s="51">
        <v>6</v>
      </c>
      <c r="M28" s="3">
        <v>7</v>
      </c>
      <c r="N28" s="3"/>
      <c r="O28" s="3"/>
      <c r="P28" s="3"/>
      <c r="Q28" s="3"/>
      <c r="R28" s="3"/>
      <c r="S28" s="3"/>
      <c r="T28" s="3"/>
      <c r="U28" s="3"/>
      <c r="V28" s="31">
        <f t="shared" si="0"/>
        <v>13</v>
      </c>
    </row>
    <row r="29" spans="1:22" x14ac:dyDescent="0.25">
      <c r="A29" s="3">
        <v>27</v>
      </c>
      <c r="B29" s="51">
        <v>27</v>
      </c>
      <c r="C29" s="51">
        <v>2</v>
      </c>
      <c r="D29" s="6" t="str">
        <f>VLOOKUP(A29,'02.kolo prezentácia'!$A$3:$F$46,2,FALSE)</f>
        <v>Dušan</v>
      </c>
      <c r="E29" s="6" t="str">
        <f>VLOOKUP(A29,'02.kolo prezentácia'!$A$3:$F$46,3,FALSE)</f>
        <v>Kašička</v>
      </c>
      <c r="F29" s="6" t="str">
        <f>VLOOKUP(A29,'02.kolo prezentácia'!$A$3:$F$46,4,FALSE)</f>
        <v>Čierna Lehota</v>
      </c>
      <c r="G29" s="3">
        <f>VLOOKUP(A29,'02.kolo prezentácia'!$A$3:$F$46,5,FALSE)</f>
        <v>1942</v>
      </c>
      <c r="H29" s="3" t="str">
        <f>VLOOKUP(A29,'02.kolo prezentácia'!$A$3:$F$46,6,FALSE)</f>
        <v>ME</v>
      </c>
      <c r="I29" s="50">
        <v>2.1912152777777777E-2</v>
      </c>
      <c r="J29" s="50">
        <v>3.6520254629629628E-3</v>
      </c>
      <c r="K29" s="50">
        <v>6.1723379629629628E-3</v>
      </c>
      <c r="L29" s="51">
        <v>17</v>
      </c>
      <c r="M29" s="3">
        <v>17</v>
      </c>
      <c r="N29" s="3"/>
      <c r="O29" s="3"/>
      <c r="P29" s="3"/>
      <c r="Q29" s="3"/>
      <c r="R29" s="3"/>
      <c r="S29" s="3"/>
      <c r="T29" s="3"/>
      <c r="U29" s="3"/>
      <c r="V29" s="31">
        <f t="shared" si="0"/>
        <v>34</v>
      </c>
    </row>
    <row r="30" spans="1:22" x14ac:dyDescent="0.25">
      <c r="A30" s="3">
        <v>28</v>
      </c>
      <c r="B30" s="51">
        <v>41</v>
      </c>
      <c r="C30" s="51">
        <v>9</v>
      </c>
      <c r="D30" s="6" t="str">
        <f>VLOOKUP(A30,'02.kolo prezentácia'!$A$3:$F$46,2,FALSE)</f>
        <v>Peter</v>
      </c>
      <c r="E30" s="6" t="str">
        <f>VLOOKUP(A30,'02.kolo prezentácia'!$A$3:$F$46,3,FALSE)</f>
        <v>Minarovič</v>
      </c>
      <c r="F30" s="6" t="str">
        <f>VLOOKUP(A30,'02.kolo prezentácia'!$A$3:$F$46,4,FALSE)</f>
        <v>Bánovce nad Bebravou</v>
      </c>
      <c r="G30" s="3">
        <f>VLOOKUP(A30,'02.kolo prezentácia'!$A$3:$F$46,5,FALSE)</f>
        <v>1969</v>
      </c>
      <c r="H30" s="3" t="str">
        <f>VLOOKUP(A30,'02.kolo prezentácia'!$A$3:$F$46,6,FALSE)</f>
        <v>MC</v>
      </c>
      <c r="I30" s="50">
        <v>2.5006134259259263E-2</v>
      </c>
      <c r="J30" s="50">
        <v>4.1676890432098771E-3</v>
      </c>
      <c r="K30" s="50">
        <v>9.2663194444444485E-3</v>
      </c>
      <c r="L30" s="51"/>
      <c r="M30" s="3">
        <v>6</v>
      </c>
      <c r="N30" s="3"/>
      <c r="O30" s="3"/>
      <c r="P30" s="3"/>
      <c r="Q30" s="3"/>
      <c r="R30" s="3"/>
      <c r="S30" s="3"/>
      <c r="T30" s="3"/>
      <c r="U30" s="3"/>
      <c r="V30" s="31">
        <f t="shared" si="0"/>
        <v>6</v>
      </c>
    </row>
    <row r="31" spans="1:22" x14ac:dyDescent="0.25">
      <c r="A31" s="3">
        <v>29</v>
      </c>
      <c r="B31" s="51">
        <v>19</v>
      </c>
      <c r="C31" s="51">
        <v>5</v>
      </c>
      <c r="D31" s="6" t="str">
        <f>VLOOKUP(A31,'02.kolo prezentácia'!$A$3:$F$46,2,FALSE)</f>
        <v>Pavol</v>
      </c>
      <c r="E31" s="6" t="str">
        <f>VLOOKUP(A31,'02.kolo prezentácia'!$A$3:$F$46,3,FALSE)</f>
        <v>Grňo</v>
      </c>
      <c r="F31" s="6" t="str">
        <f>VLOOKUP(A31,'02.kolo prezentácia'!$A$3:$F$46,4,FALSE)</f>
        <v>Brezolupy</v>
      </c>
      <c r="G31" s="3">
        <f>VLOOKUP(A31,'02.kolo prezentácia'!$A$3:$F$46,5,FALSE)</f>
        <v>1970</v>
      </c>
      <c r="H31" s="3" t="str">
        <f>VLOOKUP(A31,'02.kolo prezentácia'!$A$3:$F$46,6,FALSE)</f>
        <v>MC</v>
      </c>
      <c r="I31" s="50">
        <v>1.9060532407407408E-2</v>
      </c>
      <c r="J31" s="50">
        <v>3.176755401234568E-3</v>
      </c>
      <c r="K31" s="50">
        <v>3.3207175925925939E-3</v>
      </c>
      <c r="L31" s="51">
        <v>17</v>
      </c>
      <c r="M31" s="3">
        <v>10</v>
      </c>
      <c r="N31" s="3"/>
      <c r="O31" s="3"/>
      <c r="P31" s="3"/>
      <c r="Q31" s="3"/>
      <c r="R31" s="3"/>
      <c r="S31" s="3"/>
      <c r="T31" s="3"/>
      <c r="U31" s="3"/>
      <c r="V31" s="31">
        <f t="shared" si="0"/>
        <v>27</v>
      </c>
    </row>
    <row r="32" spans="1:22" x14ac:dyDescent="0.25">
      <c r="A32" s="3">
        <v>30</v>
      </c>
      <c r="B32" s="51">
        <v>5</v>
      </c>
      <c r="C32" s="51">
        <v>2</v>
      </c>
      <c r="D32" s="6" t="str">
        <f>VLOOKUP(A32,'02.kolo prezentácia'!$A$3:$F$46,2,FALSE)</f>
        <v>Tomáš</v>
      </c>
      <c r="E32" s="6" t="str">
        <f>VLOOKUP(A32,'02.kolo prezentácia'!$A$3:$F$46,3,FALSE)</f>
        <v>Podpera</v>
      </c>
      <c r="F32" s="6" t="str">
        <f>VLOOKUP(A32,'02.kolo prezentácia'!$A$3:$F$46,4,FALSE)</f>
        <v>Trenčín</v>
      </c>
      <c r="G32" s="3">
        <f>VLOOKUP(A32,'02.kolo prezentácia'!$A$3:$F$46,5,FALSE)</f>
        <v>1986</v>
      </c>
      <c r="H32" s="3" t="str">
        <f>VLOOKUP(A32,'02.kolo prezentácia'!$A$3:$F$46,6,FALSE)</f>
        <v>MA</v>
      </c>
      <c r="I32" s="50">
        <v>1.6419212962962965E-2</v>
      </c>
      <c r="J32" s="50">
        <v>2.736535493827161E-3</v>
      </c>
      <c r="K32" s="50">
        <v>6.7939814814815119E-4</v>
      </c>
      <c r="L32" s="51">
        <v>17</v>
      </c>
      <c r="M32" s="3">
        <v>17</v>
      </c>
      <c r="N32" s="3"/>
      <c r="O32" s="3"/>
      <c r="P32" s="3"/>
      <c r="Q32" s="3"/>
      <c r="R32" s="3"/>
      <c r="S32" s="3"/>
      <c r="T32" s="3"/>
      <c r="U32" s="3"/>
      <c r="V32" s="31">
        <f t="shared" si="0"/>
        <v>34</v>
      </c>
    </row>
    <row r="33" spans="1:22" x14ac:dyDescent="0.25">
      <c r="A33" s="3">
        <v>31</v>
      </c>
      <c r="B33" s="51">
        <v>26</v>
      </c>
      <c r="C33" s="51">
        <v>4</v>
      </c>
      <c r="D33" s="6" t="str">
        <f>VLOOKUP(A33,'02.kolo prezentácia'!$A$3:$F$46,2,FALSE)</f>
        <v>Mária</v>
      </c>
      <c r="E33" s="6" t="str">
        <f>VLOOKUP(A33,'02.kolo prezentácia'!$A$3:$F$46,3,FALSE)</f>
        <v>Stanovičová</v>
      </c>
      <c r="F33" s="6" t="str">
        <f>VLOOKUP(A33,'02.kolo prezentácia'!$A$3:$F$46,4,FALSE)</f>
        <v>Partizánske</v>
      </c>
      <c r="G33" s="3">
        <f>VLOOKUP(A33,'02.kolo prezentácia'!$A$3:$F$46,5,FALSE)</f>
        <v>1980</v>
      </c>
      <c r="H33" s="3" t="str">
        <f>VLOOKUP(A33,'02.kolo prezentácia'!$A$3:$F$46,6,FALSE)</f>
        <v>ŽA</v>
      </c>
      <c r="I33" s="50">
        <v>2.1587731481481479E-2</v>
      </c>
      <c r="J33" s="50">
        <v>3.5979552469135798E-3</v>
      </c>
      <c r="K33" s="50">
        <v>5.8479166666666645E-3</v>
      </c>
      <c r="L33" s="51">
        <v>14</v>
      </c>
      <c r="M33" s="3">
        <v>12</v>
      </c>
      <c r="N33" s="3"/>
      <c r="O33" s="3"/>
      <c r="P33" s="3"/>
      <c r="Q33" s="3"/>
      <c r="R33" s="3"/>
      <c r="S33" s="3"/>
      <c r="T33" s="3"/>
      <c r="U33" s="3"/>
      <c r="V33" s="31">
        <f t="shared" si="0"/>
        <v>26</v>
      </c>
    </row>
    <row r="34" spans="1:22" x14ac:dyDescent="0.25">
      <c r="A34" s="3">
        <v>32</v>
      </c>
      <c r="B34" s="51">
        <v>32</v>
      </c>
      <c r="C34" s="51">
        <v>7</v>
      </c>
      <c r="D34" s="6" t="str">
        <f>VLOOKUP(A34,'02.kolo prezentácia'!$A$3:$F$46,2,FALSE)</f>
        <v>Marián</v>
      </c>
      <c r="E34" s="6" t="str">
        <f>VLOOKUP(A34,'02.kolo prezentácia'!$A$3:$F$46,3,FALSE)</f>
        <v>Adamkovič</v>
      </c>
      <c r="F34" s="6" t="str">
        <f>VLOOKUP(A34,'02.kolo prezentácia'!$A$3:$F$46,4,FALSE)</f>
        <v>Bánovce nad Bebravou</v>
      </c>
      <c r="G34" s="3">
        <f>VLOOKUP(A34,'02.kolo prezentácia'!$A$3:$F$46,5,FALSE)</f>
        <v>1964</v>
      </c>
      <c r="H34" s="3" t="str">
        <f>VLOOKUP(A34,'02.kolo prezentácia'!$A$3:$F$46,6,FALSE)</f>
        <v>MC</v>
      </c>
      <c r="I34" s="50">
        <v>2.2664699074074073E-2</v>
      </c>
      <c r="J34" s="50">
        <v>3.7774498456790121E-3</v>
      </c>
      <c r="K34" s="50">
        <v>6.9248842592592591E-3</v>
      </c>
      <c r="L34" s="51">
        <v>7</v>
      </c>
      <c r="M34" s="3">
        <v>8</v>
      </c>
      <c r="N34" s="3"/>
      <c r="O34" s="3"/>
      <c r="P34" s="3"/>
      <c r="Q34" s="3"/>
      <c r="R34" s="3"/>
      <c r="S34" s="3"/>
      <c r="T34" s="3"/>
      <c r="U34" s="3"/>
      <c r="V34" s="31">
        <f t="shared" si="0"/>
        <v>15</v>
      </c>
    </row>
    <row r="35" spans="1:22" x14ac:dyDescent="0.25">
      <c r="A35" s="3">
        <v>33</v>
      </c>
      <c r="B35" s="51">
        <v>29</v>
      </c>
      <c r="C35" s="51">
        <v>1</v>
      </c>
      <c r="D35" s="6" t="str">
        <f>VLOOKUP(A35,'02.kolo prezentácia'!$A$3:$F$46,2,FALSE)</f>
        <v>Samuel</v>
      </c>
      <c r="E35" s="6" t="str">
        <f>VLOOKUP(A35,'02.kolo prezentácia'!$A$3:$F$46,3,FALSE)</f>
        <v>Karas</v>
      </c>
      <c r="F35" s="6" t="str">
        <f>VLOOKUP(A35,'02.kolo prezentácia'!$A$3:$F$46,4,FALSE)</f>
        <v>Bánovce nad Bebravou</v>
      </c>
      <c r="G35" s="3">
        <f>VLOOKUP(A35,'02.kolo prezentácia'!$A$3:$F$46,5,FALSE)</f>
        <v>2000</v>
      </c>
      <c r="H35" s="3" t="str">
        <f>VLOOKUP(A35,'02.kolo prezentácia'!$A$3:$F$46,6,FALSE)</f>
        <v>HOBBY</v>
      </c>
      <c r="I35" s="50">
        <v>2.2030671296296295E-2</v>
      </c>
      <c r="J35" s="50">
        <v>3.6717785493827156E-3</v>
      </c>
      <c r="K35" s="50">
        <v>6.2908564814814806E-3</v>
      </c>
      <c r="L35" s="51">
        <v>1</v>
      </c>
      <c r="M35" s="3">
        <v>1</v>
      </c>
      <c r="N35" s="3"/>
      <c r="O35" s="3"/>
      <c r="P35" s="3"/>
      <c r="Q35" s="3"/>
      <c r="R35" s="3"/>
      <c r="S35" s="3"/>
      <c r="T35" s="3"/>
      <c r="U35" s="3"/>
      <c r="V35" s="31">
        <f t="shared" si="0"/>
        <v>2</v>
      </c>
    </row>
    <row r="36" spans="1:22" x14ac:dyDescent="0.25">
      <c r="A36" s="3">
        <v>34</v>
      </c>
      <c r="B36" s="51">
        <v>11</v>
      </c>
      <c r="C36" s="51">
        <v>5</v>
      </c>
      <c r="D36" s="6" t="str">
        <f>VLOOKUP(A36,'02.kolo prezentácia'!$A$3:$F$46,2,FALSE)</f>
        <v>Ján</v>
      </c>
      <c r="E36" s="6" t="str">
        <f>VLOOKUP(A36,'02.kolo prezentácia'!$A$3:$F$46,3,FALSE)</f>
        <v>Hrčka</v>
      </c>
      <c r="F36" s="6" t="str">
        <f>VLOOKUP(A36,'02.kolo prezentácia'!$A$3:$F$46,4,FALSE)</f>
        <v>Horné Naštice</v>
      </c>
      <c r="G36" s="3">
        <f>VLOOKUP(A36,'02.kolo prezentácia'!$A$3:$F$46,5,FALSE)</f>
        <v>1980</v>
      </c>
      <c r="H36" s="3" t="str">
        <f>VLOOKUP(A36,'02.kolo prezentácia'!$A$3:$F$46,6,FALSE)</f>
        <v>MB</v>
      </c>
      <c r="I36" s="50">
        <v>1.769837962962963E-2</v>
      </c>
      <c r="J36" s="50">
        <v>2.9497299382716048E-3</v>
      </c>
      <c r="K36" s="50">
        <v>1.9585648148148158E-3</v>
      </c>
      <c r="L36" s="51">
        <v>12</v>
      </c>
      <c r="M36" s="3">
        <v>10</v>
      </c>
      <c r="N36" s="3"/>
      <c r="O36" s="3"/>
      <c r="P36" s="3"/>
      <c r="Q36" s="3"/>
      <c r="R36" s="3"/>
      <c r="S36" s="3"/>
      <c r="T36" s="3"/>
      <c r="U36" s="3"/>
      <c r="V36" s="31">
        <f t="shared" si="0"/>
        <v>22</v>
      </c>
    </row>
    <row r="37" spans="1:22" x14ac:dyDescent="0.25">
      <c r="A37" s="3">
        <v>35</v>
      </c>
      <c r="B37" s="51">
        <v>14</v>
      </c>
      <c r="C37" s="51">
        <v>6</v>
      </c>
      <c r="D37" s="6" t="str">
        <f>VLOOKUP(A37,'02.kolo prezentácia'!$A$3:$F$46,2,FALSE)</f>
        <v>Boris</v>
      </c>
      <c r="E37" s="6" t="str">
        <f>VLOOKUP(A37,'02.kolo prezentácia'!$A$3:$F$46,3,FALSE)</f>
        <v>Göndöč</v>
      </c>
      <c r="F37" s="6" t="str">
        <f>VLOOKUP(A37,'02.kolo prezentácia'!$A$3:$F$46,4,FALSE)</f>
        <v>Bánovce nad Bebravou</v>
      </c>
      <c r="G37" s="3">
        <f>VLOOKUP(A37,'02.kolo prezentácia'!$A$3:$F$46,5,FALSE)</f>
        <v>1980</v>
      </c>
      <c r="H37" s="3" t="str">
        <f>VLOOKUP(A37,'02.kolo prezentácia'!$A$3:$F$46,6,FALSE)</f>
        <v>MB</v>
      </c>
      <c r="I37" s="50">
        <v>1.8053819444444442E-2</v>
      </c>
      <c r="J37" s="50">
        <v>3.0089699074074068E-3</v>
      </c>
      <c r="K37" s="50">
        <v>2.3140046296296277E-3</v>
      </c>
      <c r="L37" s="51">
        <v>14</v>
      </c>
      <c r="M37" s="34">
        <v>9</v>
      </c>
      <c r="N37" s="34"/>
      <c r="O37" s="34"/>
      <c r="P37" s="34"/>
      <c r="Q37" s="34"/>
      <c r="R37" s="34"/>
      <c r="S37" s="34"/>
      <c r="T37" s="34"/>
      <c r="U37" s="34"/>
      <c r="V37" s="31">
        <f t="shared" si="0"/>
        <v>23</v>
      </c>
    </row>
    <row r="38" spans="1:22" x14ac:dyDescent="0.25">
      <c r="A38" s="3">
        <v>36</v>
      </c>
      <c r="B38" s="51">
        <v>42</v>
      </c>
      <c r="C38" s="51">
        <v>2</v>
      </c>
      <c r="D38" s="6" t="str">
        <f>VLOOKUP(A38,'02.kolo prezentácia'!$A$3:$F$46,2,FALSE)</f>
        <v>Milada</v>
      </c>
      <c r="E38" s="6" t="str">
        <f>VLOOKUP(A38,'02.kolo prezentácia'!$A$3:$F$46,3,FALSE)</f>
        <v>Doskočilová</v>
      </c>
      <c r="F38" s="6" t="str">
        <f>VLOOKUP(A38,'02.kolo prezentácia'!$A$3:$F$46,4,FALSE)</f>
        <v>Trenčín</v>
      </c>
      <c r="G38" s="3">
        <f>VLOOKUP(A38,'02.kolo prezentácia'!$A$3:$F$46,5,FALSE)</f>
        <v>1968</v>
      </c>
      <c r="H38" s="3" t="str">
        <f>VLOOKUP(A38,'02.kolo prezentácia'!$A$3:$F$46,6,FALSE)</f>
        <v>ŽB</v>
      </c>
      <c r="I38" s="50">
        <v>2.5663888888888889E-2</v>
      </c>
      <c r="J38" s="50">
        <v>4.2773148148148145E-3</v>
      </c>
      <c r="K38" s="50">
        <v>9.9240740740740747E-3</v>
      </c>
      <c r="L38" s="51"/>
      <c r="M38" s="3">
        <v>17</v>
      </c>
      <c r="N38" s="3"/>
      <c r="O38" s="3"/>
      <c r="P38" s="3"/>
      <c r="Q38" s="3"/>
      <c r="R38" s="3"/>
      <c r="S38" s="3"/>
      <c r="T38" s="3"/>
      <c r="U38" s="3"/>
      <c r="V38" s="31">
        <f t="shared" si="0"/>
        <v>17</v>
      </c>
    </row>
    <row r="39" spans="1:22" x14ac:dyDescent="0.25">
      <c r="A39" s="3">
        <v>37</v>
      </c>
      <c r="B39" s="51">
        <v>30</v>
      </c>
      <c r="C39" s="51">
        <v>6</v>
      </c>
      <c r="D39" s="6" t="str">
        <f>VLOOKUP(A39,'02.kolo prezentácia'!$A$3:$F$46,2,FALSE)</f>
        <v>Miroslav</v>
      </c>
      <c r="E39" s="6" t="str">
        <f>VLOOKUP(A39,'02.kolo prezentácia'!$A$3:$F$46,3,FALSE)</f>
        <v>Bitarovský</v>
      </c>
      <c r="F39" s="6" t="str">
        <f>VLOOKUP(A39,'02.kolo prezentácia'!$A$3:$F$46,4,FALSE)</f>
        <v>Fair Play Sport BN</v>
      </c>
      <c r="G39" s="3">
        <f>VLOOKUP(A39,'02.kolo prezentácia'!$A$3:$F$46,5,FALSE)</f>
        <v>1970</v>
      </c>
      <c r="H39" s="3" t="str">
        <f>VLOOKUP(A39,'02.kolo prezentácia'!$A$3:$F$46,6,FALSE)</f>
        <v>MC</v>
      </c>
      <c r="I39" s="50">
        <v>2.2100925925925927E-2</v>
      </c>
      <c r="J39" s="50">
        <v>3.6834876543209876E-3</v>
      </c>
      <c r="K39" s="50">
        <v>6.3611111111111125E-3</v>
      </c>
      <c r="L39" s="51"/>
      <c r="M39" s="3">
        <v>9</v>
      </c>
      <c r="N39" s="3"/>
      <c r="O39" s="3"/>
      <c r="P39" s="3"/>
      <c r="Q39" s="3"/>
      <c r="R39" s="3"/>
      <c r="S39" s="3"/>
      <c r="T39" s="3"/>
      <c r="U39" s="3"/>
      <c r="V39" s="31">
        <f t="shared" si="0"/>
        <v>9</v>
      </c>
    </row>
    <row r="40" spans="1:22" x14ac:dyDescent="0.25">
      <c r="A40" s="3">
        <v>38</v>
      </c>
      <c r="B40" s="51">
        <v>33</v>
      </c>
      <c r="C40" s="51">
        <v>4</v>
      </c>
      <c r="D40" s="6" t="str">
        <f>VLOOKUP(A40,'02.kolo prezentácia'!$A$3:$F$46,2,FALSE)</f>
        <v>Marián</v>
      </c>
      <c r="E40" s="6" t="str">
        <f>VLOOKUP(A40,'02.kolo prezentácia'!$A$3:$F$46,3,FALSE)</f>
        <v>Giertl</v>
      </c>
      <c r="F40" s="6" t="str">
        <f>VLOOKUP(A40,'02.kolo prezentácia'!$A$3:$F$46,4,FALSE)</f>
        <v>Bánovce nad Bebravou</v>
      </c>
      <c r="G40" s="3">
        <f>VLOOKUP(A40,'02.kolo prezentácia'!$A$3:$F$46,5,FALSE)</f>
        <v>1950</v>
      </c>
      <c r="H40" s="3" t="str">
        <f>VLOOKUP(A40,'02.kolo prezentácia'!$A$3:$F$46,6,FALSE)</f>
        <v>ME</v>
      </c>
      <c r="I40" s="50">
        <v>2.3200810185185185E-2</v>
      </c>
      <c r="J40" s="50">
        <v>3.8668016975308642E-3</v>
      </c>
      <c r="K40" s="50">
        <v>7.4609953703703713E-3</v>
      </c>
      <c r="L40" s="51">
        <v>12</v>
      </c>
      <c r="M40" s="3">
        <v>12</v>
      </c>
      <c r="N40" s="3"/>
      <c r="O40" s="3"/>
      <c r="P40" s="3"/>
      <c r="Q40" s="3"/>
      <c r="R40" s="3"/>
      <c r="S40" s="3"/>
      <c r="T40" s="3"/>
      <c r="U40" s="3"/>
      <c r="V40" s="31">
        <f t="shared" si="0"/>
        <v>24</v>
      </c>
    </row>
    <row r="41" spans="1:22" x14ac:dyDescent="0.25">
      <c r="A41" s="3">
        <v>39</v>
      </c>
      <c r="B41" s="51">
        <v>25</v>
      </c>
      <c r="C41" s="51">
        <v>3</v>
      </c>
      <c r="D41" s="6" t="str">
        <f>VLOOKUP(A41,'02.kolo prezentácia'!$A$3:$F$46,2,FALSE)</f>
        <v>Drahomír</v>
      </c>
      <c r="E41" s="6" t="str">
        <f>VLOOKUP(A41,'02.kolo prezentácia'!$A$3:$F$46,3,FALSE)</f>
        <v>Dubnička</v>
      </c>
      <c r="F41" s="6" t="str">
        <f>VLOOKUP(A41,'02.kolo prezentácia'!$A$3:$F$46,4,FALSE)</f>
        <v>Bánovce nad Bebravou</v>
      </c>
      <c r="G41" s="3">
        <f>VLOOKUP(A41,'02.kolo prezentácia'!$A$3:$F$46,5,FALSE)</f>
        <v>1958</v>
      </c>
      <c r="H41" s="3" t="str">
        <f>VLOOKUP(A41,'02.kolo prezentácia'!$A$3:$F$46,6,FALSE)</f>
        <v>MD</v>
      </c>
      <c r="I41" s="50">
        <v>2.1011689814814813E-2</v>
      </c>
      <c r="J41" s="50">
        <v>3.5019483024691356E-3</v>
      </c>
      <c r="K41" s="50">
        <v>5.2718749999999988E-3</v>
      </c>
      <c r="L41" s="51">
        <v>17</v>
      </c>
      <c r="M41" s="3">
        <v>14</v>
      </c>
      <c r="N41" s="3"/>
      <c r="O41" s="3"/>
      <c r="P41" s="3"/>
      <c r="Q41" s="3"/>
      <c r="R41" s="3"/>
      <c r="S41" s="3"/>
      <c r="T41" s="3"/>
      <c r="U41" s="3"/>
      <c r="V41" s="31">
        <f t="shared" si="0"/>
        <v>31</v>
      </c>
    </row>
    <row r="42" spans="1:22" x14ac:dyDescent="0.25">
      <c r="A42" s="3">
        <v>40</v>
      </c>
      <c r="B42" s="51">
        <v>31</v>
      </c>
      <c r="C42" s="51">
        <v>3</v>
      </c>
      <c r="D42" s="6" t="str">
        <f>VLOOKUP(A42,'02.kolo prezentácia'!$A$3:$F$46,2,FALSE)</f>
        <v>Jozef</v>
      </c>
      <c r="E42" s="6" t="str">
        <f>VLOOKUP(A42,'02.kolo prezentácia'!$A$3:$F$46,3,FALSE)</f>
        <v>Kudla</v>
      </c>
      <c r="F42" s="6" t="str">
        <f>VLOOKUP(A42,'02.kolo prezentácia'!$A$3:$F$46,4,FALSE)</f>
        <v>Trenčín</v>
      </c>
      <c r="G42" s="3">
        <f>VLOOKUP(A42,'02.kolo prezentácia'!$A$3:$F$46,5,FALSE)</f>
        <v>1947</v>
      </c>
      <c r="H42" s="3" t="str">
        <f>VLOOKUP(A42,'02.kolo prezentácia'!$A$3:$F$46,6,FALSE)</f>
        <v>ME</v>
      </c>
      <c r="I42" s="50">
        <v>2.225925925925926E-2</v>
      </c>
      <c r="J42" s="50">
        <v>3.7098765432098768E-3</v>
      </c>
      <c r="K42" s="50">
        <v>6.5194444444444458E-3</v>
      </c>
      <c r="L42" s="51">
        <v>14</v>
      </c>
      <c r="M42" s="3">
        <v>14</v>
      </c>
      <c r="N42" s="3"/>
      <c r="O42" s="3"/>
      <c r="P42" s="3"/>
      <c r="Q42" s="3"/>
      <c r="R42" s="3"/>
      <c r="S42" s="3"/>
      <c r="T42" s="3"/>
      <c r="U42" s="3"/>
      <c r="V42" s="31">
        <f t="shared" si="0"/>
        <v>28</v>
      </c>
    </row>
    <row r="43" spans="1:22" x14ac:dyDescent="0.25">
      <c r="A43" s="3">
        <v>41</v>
      </c>
      <c r="B43" s="51">
        <v>6</v>
      </c>
      <c r="C43" s="51">
        <v>1</v>
      </c>
      <c r="D43" s="6" t="str">
        <f>VLOOKUP(A43,'02.kolo prezentácia'!$A$3:$F$46,2,FALSE)</f>
        <v>Kristína</v>
      </c>
      <c r="E43" s="6" t="str">
        <f>VLOOKUP(A43,'02.kolo prezentácia'!$A$3:$F$46,3,FALSE)</f>
        <v>Lapinová</v>
      </c>
      <c r="F43" s="6" t="str">
        <f>VLOOKUP(A43,'02.kolo prezentácia'!$A$3:$F$46,4,FALSE)</f>
        <v>Bánovce nad Bebravou</v>
      </c>
      <c r="G43" s="3">
        <f>VLOOKUP(A43,'02.kolo prezentácia'!$A$3:$F$46,5,FALSE)</f>
        <v>1983</v>
      </c>
      <c r="H43" s="3" t="str">
        <f>VLOOKUP(A43,'02.kolo prezentácia'!$A$3:$F$46,6,FALSE)</f>
        <v>ŽA</v>
      </c>
      <c r="I43" s="50">
        <v>1.682476851851852E-2</v>
      </c>
      <c r="J43" s="50">
        <v>2.8041280864197532E-3</v>
      </c>
      <c r="K43" s="50">
        <v>1.084953703703706E-3</v>
      </c>
      <c r="L43" s="51"/>
      <c r="M43" s="3">
        <v>20</v>
      </c>
      <c r="N43" s="3"/>
      <c r="O43" s="3"/>
      <c r="P43" s="3"/>
      <c r="Q43" s="3"/>
      <c r="R43" s="3"/>
      <c r="S43" s="3"/>
      <c r="T43" s="3"/>
      <c r="U43" s="3"/>
      <c r="V43" s="31">
        <f t="shared" si="0"/>
        <v>20</v>
      </c>
    </row>
    <row r="44" spans="1:22" x14ac:dyDescent="0.25">
      <c r="A44" s="3">
        <v>42</v>
      </c>
      <c r="B44" s="51">
        <v>2</v>
      </c>
      <c r="C44" s="51">
        <v>1</v>
      </c>
      <c r="D44" s="6" t="str">
        <f>VLOOKUP(A44,'02.kolo prezentácia'!$A$3:$F$46,2,FALSE)</f>
        <v>Benjamín</v>
      </c>
      <c r="E44" s="6" t="str">
        <f>VLOOKUP(A44,'02.kolo prezentácia'!$A$3:$F$46,3,FALSE)</f>
        <v>Sládeček</v>
      </c>
      <c r="F44" s="6" t="str">
        <f>VLOOKUP(A44,'02.kolo prezentácia'!$A$3:$F$46,4,FALSE)</f>
        <v>Partizánske</v>
      </c>
      <c r="G44" s="3">
        <f>VLOOKUP(A44,'02.kolo prezentácia'!$A$3:$F$46,5,FALSE)</f>
        <v>1977</v>
      </c>
      <c r="H44" s="3" t="str">
        <f>VLOOKUP(A44,'02.kolo prezentácia'!$A$3:$F$46,6,FALSE)</f>
        <v>MB</v>
      </c>
      <c r="I44" s="50">
        <v>1.5857754629629631E-2</v>
      </c>
      <c r="J44" s="50">
        <v>2.6429591049382719E-3</v>
      </c>
      <c r="K44" s="50">
        <v>1.1793981481481725E-4</v>
      </c>
      <c r="L44" s="51"/>
      <c r="M44" s="3">
        <v>20</v>
      </c>
      <c r="N44" s="3"/>
      <c r="O44" s="3"/>
      <c r="P44" s="3"/>
      <c r="Q44" s="3"/>
      <c r="R44" s="3"/>
      <c r="S44" s="3"/>
      <c r="T44" s="3"/>
      <c r="U44" s="3"/>
      <c r="V44" s="31">
        <f t="shared" si="0"/>
        <v>20</v>
      </c>
    </row>
    <row r="45" spans="1:22" x14ac:dyDescent="0.25">
      <c r="A45" s="3">
        <v>43</v>
      </c>
      <c r="B45" s="51">
        <v>24</v>
      </c>
      <c r="C45" s="51">
        <v>6</v>
      </c>
      <c r="D45" s="6" t="str">
        <f>VLOOKUP(A45,'02.kolo prezentácia'!$A$3:$F$46,2,FALSE)</f>
        <v>Marek</v>
      </c>
      <c r="E45" s="6" t="str">
        <f>VLOOKUP(A45,'02.kolo prezentácia'!$A$3:$F$46,3,FALSE)</f>
        <v>Pšenák</v>
      </c>
      <c r="F45" s="6" t="str">
        <f>VLOOKUP(A45,'02.kolo prezentácia'!$A$3:$F$46,4,FALSE)</f>
        <v>Bánovce nad Bebravou</v>
      </c>
      <c r="G45" s="3">
        <f>VLOOKUP(A45,'02.kolo prezentácia'!$A$3:$F$46,5,FALSE)</f>
        <v>1984</v>
      </c>
      <c r="H45" s="3" t="str">
        <f>VLOOKUP(A45,'02.kolo prezentácia'!$A$3:$F$46,6,FALSE)</f>
        <v>MA</v>
      </c>
      <c r="I45" s="50">
        <v>2.0928009259259261E-2</v>
      </c>
      <c r="J45" s="50">
        <v>3.4880015432098769E-3</v>
      </c>
      <c r="K45" s="50">
        <v>5.1881944444444467E-3</v>
      </c>
      <c r="L45" s="51"/>
      <c r="M45" s="3">
        <v>9</v>
      </c>
      <c r="N45" s="3"/>
      <c r="O45" s="3"/>
      <c r="P45" s="3"/>
      <c r="Q45" s="3"/>
      <c r="R45" s="3"/>
      <c r="S45" s="3"/>
      <c r="T45" s="3"/>
      <c r="U45" s="3"/>
      <c r="V45" s="31">
        <f t="shared" si="0"/>
        <v>9</v>
      </c>
    </row>
    <row r="46" spans="1:22" x14ac:dyDescent="0.25">
      <c r="A46" s="3">
        <v>44</v>
      </c>
      <c r="B46" s="51">
        <v>21</v>
      </c>
      <c r="C46" s="51">
        <v>1</v>
      </c>
      <c r="D46" s="6" t="str">
        <f>VLOOKUP(A46,'02.kolo prezentácia'!$A$3:$F$46,2,FALSE)</f>
        <v>Ferdinand</v>
      </c>
      <c r="E46" s="6" t="str">
        <f>VLOOKUP(A46,'02.kolo prezentácia'!$A$3:$F$46,3,FALSE)</f>
        <v>Husár</v>
      </c>
      <c r="F46" s="6" t="str">
        <f>VLOOKUP(A46,'02.kolo prezentácia'!$A$3:$F$46,4,FALSE)</f>
        <v>Trenčín</v>
      </c>
      <c r="G46" s="3">
        <f>VLOOKUP(A46,'02.kolo prezentácia'!$A$3:$F$46,5,FALSE)</f>
        <v>1944</v>
      </c>
      <c r="H46" s="3" t="str">
        <f>VLOOKUP(A46,'02.kolo prezentácia'!$A$3:$F$46,6,FALSE)</f>
        <v>ME</v>
      </c>
      <c r="I46" s="50">
        <v>1.9422800925925927E-2</v>
      </c>
      <c r="J46" s="50">
        <v>3.2371334876543211E-3</v>
      </c>
      <c r="K46" s="50">
        <v>3.6829861111111126E-3</v>
      </c>
      <c r="L46" s="51">
        <v>20</v>
      </c>
      <c r="M46" s="3">
        <v>20</v>
      </c>
      <c r="N46" s="3"/>
      <c r="O46" s="3"/>
      <c r="P46" s="3"/>
      <c r="Q46" s="3"/>
      <c r="R46" s="3"/>
      <c r="S46" s="3"/>
      <c r="T46" s="3"/>
      <c r="U46" s="3"/>
      <c r="V46" s="31">
        <f t="shared" si="0"/>
        <v>40</v>
      </c>
    </row>
  </sheetData>
  <autoFilter ref="A2:V46">
    <sortState ref="A3:V46">
      <sortCondition ref="A2:A46"/>
    </sortState>
  </autoFilter>
  <mergeCells count="1">
    <mergeCell ref="A1:V1"/>
  </mergeCells>
  <pageMargins left="0.11811023622047245" right="0.11811023622047245" top="0.39370078740157483" bottom="0.3937007874015748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80" zoomScaleNormal="80" workbookViewId="0"/>
  </sheetViews>
  <sheetFormatPr defaultRowHeight="15" x14ac:dyDescent="0.25"/>
  <cols>
    <col min="1" max="1" width="16.5703125" style="26" bestFit="1" customWidth="1"/>
    <col min="2" max="2" width="19.140625" style="1" bestFit="1" customWidth="1"/>
    <col min="3" max="3" width="16.28515625" style="48" bestFit="1" customWidth="1"/>
    <col min="5" max="5" width="48.5703125" bestFit="1" customWidth="1"/>
  </cols>
  <sheetData>
    <row r="1" spans="1:5" s="42" customFormat="1" ht="42" x14ac:dyDescent="0.25">
      <c r="A1" s="41" t="s">
        <v>50</v>
      </c>
      <c r="B1" s="41" t="s">
        <v>14</v>
      </c>
      <c r="C1" s="41" t="s">
        <v>0</v>
      </c>
      <c r="E1" s="43" t="s">
        <v>78</v>
      </c>
    </row>
    <row r="2" spans="1:5" x14ac:dyDescent="0.25">
      <c r="A2" s="26">
        <v>28</v>
      </c>
      <c r="B2" s="49">
        <v>2.1937384259259261E-2</v>
      </c>
      <c r="C2" s="48">
        <v>1</v>
      </c>
    </row>
    <row r="3" spans="1:5" x14ac:dyDescent="0.25">
      <c r="A3" s="26">
        <v>3</v>
      </c>
      <c r="B3" s="49">
        <v>1.6151967592592593E-2</v>
      </c>
      <c r="C3" s="48">
        <v>2</v>
      </c>
    </row>
    <row r="4" spans="1:5" x14ac:dyDescent="0.25">
      <c r="A4" s="26">
        <v>43</v>
      </c>
      <c r="B4" s="49">
        <v>2.7681828703703708E-2</v>
      </c>
      <c r="C4" s="48">
        <v>3</v>
      </c>
    </row>
    <row r="5" spans="1:5" x14ac:dyDescent="0.25">
      <c r="A5" s="26">
        <v>13</v>
      </c>
      <c r="B5" s="49">
        <v>1.7979398148148151E-2</v>
      </c>
      <c r="C5" s="48">
        <v>4</v>
      </c>
    </row>
    <row r="6" spans="1:5" x14ac:dyDescent="0.25">
      <c r="A6" s="26">
        <v>16</v>
      </c>
      <c r="B6" s="49">
        <v>1.8237962962962963E-2</v>
      </c>
      <c r="C6" s="48">
        <v>5</v>
      </c>
    </row>
    <row r="7" spans="1:5" x14ac:dyDescent="0.25">
      <c r="A7" s="26">
        <v>37</v>
      </c>
      <c r="B7" s="49">
        <v>2.3781828703703701E-2</v>
      </c>
      <c r="C7" s="48">
        <v>6</v>
      </c>
    </row>
    <row r="8" spans="1:5" x14ac:dyDescent="0.25">
      <c r="A8" s="26">
        <v>38</v>
      </c>
      <c r="B8" s="49">
        <v>2.379884259259259E-2</v>
      </c>
      <c r="C8" s="48">
        <v>7</v>
      </c>
    </row>
    <row r="9" spans="1:5" x14ac:dyDescent="0.25">
      <c r="A9" s="26">
        <v>39</v>
      </c>
      <c r="B9" s="49">
        <v>2.3938773148148153E-2</v>
      </c>
      <c r="C9" s="48">
        <v>8</v>
      </c>
    </row>
    <row r="10" spans="1:5" x14ac:dyDescent="0.25">
      <c r="A10" s="26">
        <v>23</v>
      </c>
      <c r="B10" s="49">
        <v>2.0700694444444445E-2</v>
      </c>
      <c r="C10" s="48">
        <v>9</v>
      </c>
    </row>
    <row r="11" spans="1:5" x14ac:dyDescent="0.25">
      <c r="A11" s="26">
        <v>36</v>
      </c>
      <c r="B11" s="49">
        <v>2.377650462962963E-2</v>
      </c>
      <c r="C11" s="48">
        <v>10</v>
      </c>
    </row>
    <row r="12" spans="1:5" x14ac:dyDescent="0.25">
      <c r="A12" s="26">
        <v>35</v>
      </c>
      <c r="B12" s="49">
        <v>2.3314930555555557E-2</v>
      </c>
      <c r="C12" s="48">
        <v>11</v>
      </c>
    </row>
    <row r="13" spans="1:5" x14ac:dyDescent="0.25">
      <c r="A13" s="26">
        <v>12</v>
      </c>
      <c r="B13" s="49">
        <v>1.7890972222222221E-2</v>
      </c>
      <c r="C13" s="48">
        <v>12</v>
      </c>
    </row>
    <row r="14" spans="1:5" x14ac:dyDescent="0.25">
      <c r="A14" s="26">
        <v>17</v>
      </c>
      <c r="B14" s="49">
        <v>1.8534606481481482E-2</v>
      </c>
      <c r="C14" s="48">
        <v>13</v>
      </c>
    </row>
    <row r="15" spans="1:5" x14ac:dyDescent="0.25">
      <c r="A15" s="26">
        <v>15</v>
      </c>
      <c r="B15" s="49">
        <v>1.8139120370370371E-2</v>
      </c>
      <c r="C15" s="48">
        <v>14</v>
      </c>
    </row>
    <row r="16" spans="1:5" x14ac:dyDescent="0.25">
      <c r="A16" s="26">
        <v>10</v>
      </c>
      <c r="B16" s="49">
        <v>1.7655439814814815E-2</v>
      </c>
      <c r="C16" s="48">
        <v>15</v>
      </c>
    </row>
    <row r="17" spans="1:3" x14ac:dyDescent="0.25">
      <c r="A17" s="26">
        <v>44</v>
      </c>
      <c r="B17" s="49">
        <v>3.2005787037037034E-2</v>
      </c>
      <c r="C17" s="48">
        <v>16</v>
      </c>
    </row>
    <row r="18" spans="1:3" x14ac:dyDescent="0.25">
      <c r="A18" s="26">
        <v>18</v>
      </c>
      <c r="B18" s="49">
        <v>1.8673263888888889E-2</v>
      </c>
      <c r="C18" s="48">
        <v>17</v>
      </c>
    </row>
    <row r="19" spans="1:3" x14ac:dyDescent="0.25">
      <c r="A19" s="26">
        <v>9</v>
      </c>
      <c r="B19" s="49">
        <v>1.7649884259259258E-2</v>
      </c>
      <c r="C19" s="48">
        <v>18</v>
      </c>
    </row>
    <row r="20" spans="1:3" x14ac:dyDescent="0.25">
      <c r="A20" s="26">
        <v>20</v>
      </c>
      <c r="B20" s="49">
        <v>1.9206712962962964E-2</v>
      </c>
      <c r="C20" s="48">
        <v>19</v>
      </c>
    </row>
    <row r="21" spans="1:3" x14ac:dyDescent="0.25">
      <c r="A21" s="26">
        <v>7</v>
      </c>
      <c r="B21" s="49">
        <v>1.6913888888888891E-2</v>
      </c>
      <c r="C21" s="48">
        <v>20</v>
      </c>
    </row>
    <row r="22" spans="1:3" x14ac:dyDescent="0.25">
      <c r="A22" s="26">
        <v>8</v>
      </c>
      <c r="B22" s="49">
        <v>1.7357291666666667E-2</v>
      </c>
      <c r="C22" s="48">
        <v>21</v>
      </c>
    </row>
    <row r="23" spans="1:3" x14ac:dyDescent="0.25">
      <c r="A23" s="26">
        <v>4</v>
      </c>
      <c r="B23" s="49">
        <v>1.6239930555555556E-2</v>
      </c>
      <c r="C23" s="48">
        <v>22</v>
      </c>
    </row>
    <row r="24" spans="1:3" x14ac:dyDescent="0.25">
      <c r="A24" s="26">
        <v>34</v>
      </c>
      <c r="B24" s="49">
        <v>2.3250694444444445E-2</v>
      </c>
      <c r="C24" s="48">
        <v>23</v>
      </c>
    </row>
    <row r="25" spans="1:3" x14ac:dyDescent="0.25">
      <c r="A25" s="26">
        <v>1</v>
      </c>
      <c r="B25" s="49">
        <v>1.5739814814814814E-2</v>
      </c>
      <c r="C25" s="48">
        <v>24</v>
      </c>
    </row>
    <row r="26" spans="1:3" x14ac:dyDescent="0.25">
      <c r="A26" s="26">
        <v>22</v>
      </c>
      <c r="B26" s="49">
        <v>1.9706712962962964E-2</v>
      </c>
      <c r="C26" s="48">
        <v>25</v>
      </c>
    </row>
    <row r="27" spans="1:3" x14ac:dyDescent="0.25">
      <c r="A27" s="26">
        <v>40</v>
      </c>
      <c r="B27" s="49">
        <v>2.4255439814814813E-2</v>
      </c>
      <c r="C27" s="48">
        <v>26</v>
      </c>
    </row>
    <row r="28" spans="1:3" x14ac:dyDescent="0.25">
      <c r="A28" s="26">
        <v>27</v>
      </c>
      <c r="B28" s="49">
        <v>2.1912152777777777E-2</v>
      </c>
      <c r="C28" s="48">
        <v>27</v>
      </c>
    </row>
    <row r="29" spans="1:3" x14ac:dyDescent="0.25">
      <c r="A29" s="26">
        <v>41</v>
      </c>
      <c r="B29" s="49">
        <v>2.5006134259259263E-2</v>
      </c>
      <c r="C29" s="48">
        <v>28</v>
      </c>
    </row>
    <row r="30" spans="1:3" x14ac:dyDescent="0.25">
      <c r="A30" s="26">
        <v>19</v>
      </c>
      <c r="B30" s="49">
        <v>1.9060532407407408E-2</v>
      </c>
      <c r="C30" s="48">
        <v>29</v>
      </c>
    </row>
    <row r="31" spans="1:3" x14ac:dyDescent="0.25">
      <c r="A31" s="26">
        <v>5</v>
      </c>
      <c r="B31" s="49">
        <v>1.6419212962962965E-2</v>
      </c>
      <c r="C31" s="48">
        <v>30</v>
      </c>
    </row>
    <row r="32" spans="1:3" x14ac:dyDescent="0.25">
      <c r="A32" s="26">
        <v>26</v>
      </c>
      <c r="B32" s="49">
        <v>2.1587731481481479E-2</v>
      </c>
      <c r="C32" s="48">
        <v>31</v>
      </c>
    </row>
    <row r="33" spans="1:3" x14ac:dyDescent="0.25">
      <c r="A33" s="26">
        <v>32</v>
      </c>
      <c r="B33" s="49">
        <v>2.2664699074074073E-2</v>
      </c>
      <c r="C33" s="48">
        <v>32</v>
      </c>
    </row>
    <row r="34" spans="1:3" x14ac:dyDescent="0.25">
      <c r="A34" s="26">
        <v>29</v>
      </c>
      <c r="B34" s="49">
        <v>2.2030671296296295E-2</v>
      </c>
      <c r="C34" s="48">
        <v>33</v>
      </c>
    </row>
    <row r="35" spans="1:3" x14ac:dyDescent="0.25">
      <c r="A35" s="26">
        <v>11</v>
      </c>
      <c r="B35" s="49">
        <v>1.769837962962963E-2</v>
      </c>
      <c r="C35" s="48">
        <v>34</v>
      </c>
    </row>
    <row r="36" spans="1:3" x14ac:dyDescent="0.25">
      <c r="A36" s="26">
        <v>14</v>
      </c>
      <c r="B36" s="49">
        <v>1.8053819444444442E-2</v>
      </c>
      <c r="C36" s="48">
        <v>35</v>
      </c>
    </row>
    <row r="37" spans="1:3" x14ac:dyDescent="0.25">
      <c r="A37" s="26">
        <v>42</v>
      </c>
      <c r="B37" s="49">
        <v>2.5663888888888889E-2</v>
      </c>
      <c r="C37" s="48">
        <v>36</v>
      </c>
    </row>
    <row r="38" spans="1:3" x14ac:dyDescent="0.25">
      <c r="A38" s="26">
        <v>30</v>
      </c>
      <c r="B38" s="49">
        <v>2.2100925925925927E-2</v>
      </c>
      <c r="C38" s="48">
        <v>37</v>
      </c>
    </row>
    <row r="39" spans="1:3" x14ac:dyDescent="0.25">
      <c r="A39" s="26">
        <v>33</v>
      </c>
      <c r="B39" s="49">
        <v>2.3200810185185185E-2</v>
      </c>
      <c r="C39" s="48">
        <v>38</v>
      </c>
    </row>
    <row r="40" spans="1:3" x14ac:dyDescent="0.25">
      <c r="A40" s="26">
        <v>25</v>
      </c>
      <c r="B40" s="49">
        <v>2.1011689814814813E-2</v>
      </c>
      <c r="C40" s="48">
        <v>39</v>
      </c>
    </row>
    <row r="41" spans="1:3" x14ac:dyDescent="0.25">
      <c r="A41" s="26">
        <v>31</v>
      </c>
      <c r="B41" s="49">
        <v>2.225925925925926E-2</v>
      </c>
      <c r="C41" s="48">
        <v>40</v>
      </c>
    </row>
    <row r="42" spans="1:3" x14ac:dyDescent="0.25">
      <c r="A42" s="26">
        <v>6</v>
      </c>
      <c r="B42" s="49">
        <v>1.682476851851852E-2</v>
      </c>
      <c r="C42" s="48">
        <v>41</v>
      </c>
    </row>
    <row r="43" spans="1:3" x14ac:dyDescent="0.25">
      <c r="A43" s="26">
        <v>2</v>
      </c>
      <c r="B43" s="49">
        <v>1.5857754629629631E-2</v>
      </c>
      <c r="C43" s="48">
        <v>42</v>
      </c>
    </row>
    <row r="44" spans="1:3" x14ac:dyDescent="0.25">
      <c r="A44" s="26">
        <v>24</v>
      </c>
      <c r="B44" s="49">
        <v>2.0928009259259261E-2</v>
      </c>
      <c r="C44" s="48">
        <v>43</v>
      </c>
    </row>
    <row r="45" spans="1:3" x14ac:dyDescent="0.25">
      <c r="A45" s="26">
        <v>21</v>
      </c>
      <c r="B45" s="49">
        <v>1.9422800925925927E-2</v>
      </c>
      <c r="C45" s="48">
        <v>44</v>
      </c>
    </row>
  </sheetData>
  <autoFilter ref="A1:E1">
    <sortState ref="A2:E45">
      <sortCondition ref="C1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zoomScale="80" zoomScaleNormal="80" workbookViewId="0">
      <selection activeCell="G20" sqref="G20"/>
    </sheetView>
  </sheetViews>
  <sheetFormatPr defaultRowHeight="15" x14ac:dyDescent="0.25"/>
  <cols>
    <col min="1" max="1" width="9.7109375" style="26" customWidth="1"/>
    <col min="2" max="2" width="11" style="11" bestFit="1" customWidth="1"/>
    <col min="3" max="3" width="22" style="11" bestFit="1" customWidth="1"/>
    <col min="4" max="4" width="23.7109375" style="11" bestFit="1" customWidth="1"/>
    <col min="5" max="5" width="6.5703125" style="26" bestFit="1" customWidth="1"/>
    <col min="6" max="6" width="7.7109375" style="11" bestFit="1" customWidth="1"/>
    <col min="7" max="7" width="29.42578125" style="11" bestFit="1" customWidth="1"/>
    <col min="8" max="8" width="5.5703125" style="11" bestFit="1" customWidth="1"/>
    <col min="9" max="9" width="7.7109375" style="11" bestFit="1" customWidth="1"/>
    <col min="10" max="16384" width="9.140625" style="11"/>
  </cols>
  <sheetData>
    <row r="1" spans="1:9" ht="24" customHeight="1" thickBot="1" x14ac:dyDescent="0.4">
      <c r="A1" s="59" t="s">
        <v>108</v>
      </c>
      <c r="B1" s="57"/>
      <c r="C1" s="57"/>
      <c r="D1" s="56"/>
      <c r="E1" s="56"/>
      <c r="F1" s="56"/>
      <c r="G1" s="10"/>
      <c r="H1" s="10"/>
    </row>
    <row r="2" spans="1:9" s="10" customFormat="1" ht="39.950000000000003" customHeight="1" thickBot="1" x14ac:dyDescent="0.3">
      <c r="A2" s="12" t="s">
        <v>0</v>
      </c>
      <c r="B2" s="13" t="s">
        <v>1</v>
      </c>
      <c r="C2" s="14" t="s">
        <v>2</v>
      </c>
      <c r="D2" s="14" t="s">
        <v>15</v>
      </c>
      <c r="E2" s="14" t="s">
        <v>3</v>
      </c>
      <c r="F2" s="15" t="s">
        <v>4</v>
      </c>
      <c r="I2" s="10" t="s">
        <v>106</v>
      </c>
    </row>
    <row r="3" spans="1:9" x14ac:dyDescent="0.25">
      <c r="A3" s="16">
        <v>1</v>
      </c>
      <c r="B3" s="17"/>
      <c r="C3" s="18"/>
      <c r="D3" s="18"/>
      <c r="E3" s="19"/>
      <c r="F3" s="37"/>
      <c r="G3" s="11" t="s">
        <v>68</v>
      </c>
      <c r="H3" s="11">
        <v>1999</v>
      </c>
      <c r="I3" s="35" t="str">
        <f>IF(H3&lt;1954,"ME",IF(H3&lt;1964,"MD",IF(H3&lt;1974,"MC",IF(H3&lt;1984,"MB",IF(H3&lt;1999,"MA",IF(H3&gt;1998,"HOBBY",""))))))</f>
        <v>HOBBY</v>
      </c>
    </row>
    <row r="4" spans="1:9" x14ac:dyDescent="0.25">
      <c r="A4" s="20">
        <v>2</v>
      </c>
      <c r="B4" s="17"/>
      <c r="C4" s="6"/>
      <c r="D4" s="6"/>
      <c r="E4" s="3"/>
      <c r="F4" s="37"/>
      <c r="G4" s="11" t="s">
        <v>77</v>
      </c>
    </row>
    <row r="5" spans="1:9" x14ac:dyDescent="0.25">
      <c r="A5" s="20">
        <v>3</v>
      </c>
      <c r="B5" s="21"/>
      <c r="C5" s="6"/>
      <c r="D5" s="6"/>
      <c r="E5" s="3"/>
      <c r="F5" s="37"/>
      <c r="G5" s="11" t="s">
        <v>71</v>
      </c>
    </row>
    <row r="6" spans="1:9" x14ac:dyDescent="0.25">
      <c r="A6" s="20">
        <v>4</v>
      </c>
      <c r="B6" s="21"/>
      <c r="C6" s="6"/>
      <c r="D6" s="6"/>
      <c r="E6" s="3"/>
      <c r="F6" s="37"/>
      <c r="G6" s="11" t="s">
        <v>72</v>
      </c>
    </row>
    <row r="7" spans="1:9" x14ac:dyDescent="0.25">
      <c r="A7" s="20">
        <v>5</v>
      </c>
      <c r="B7" s="21"/>
      <c r="C7" s="6"/>
      <c r="D7" s="6"/>
      <c r="E7" s="3"/>
      <c r="F7" s="37"/>
      <c r="G7" s="11" t="s">
        <v>73</v>
      </c>
    </row>
    <row r="8" spans="1:9" x14ac:dyDescent="0.25">
      <c r="A8" s="20">
        <v>6</v>
      </c>
      <c r="B8" s="21"/>
      <c r="C8" s="6"/>
      <c r="D8" s="6"/>
      <c r="E8" s="3"/>
      <c r="F8" s="37"/>
      <c r="G8" s="11" t="s">
        <v>74</v>
      </c>
    </row>
    <row r="9" spans="1:9" x14ac:dyDescent="0.25">
      <c r="A9" s="20">
        <v>7</v>
      </c>
      <c r="B9" s="21"/>
      <c r="C9" s="6"/>
      <c r="D9" s="6"/>
      <c r="E9" s="3"/>
      <c r="F9" s="37"/>
      <c r="G9" s="11" t="s">
        <v>75</v>
      </c>
    </row>
    <row r="10" spans="1:9" x14ac:dyDescent="0.25">
      <c r="A10" s="20">
        <v>8</v>
      </c>
      <c r="B10" s="21"/>
      <c r="C10" s="6"/>
      <c r="D10" s="6"/>
      <c r="E10" s="3"/>
      <c r="F10" s="37"/>
      <c r="G10" s="11" t="s">
        <v>76</v>
      </c>
    </row>
    <row r="11" spans="1:9" x14ac:dyDescent="0.25">
      <c r="A11" s="20">
        <v>9</v>
      </c>
      <c r="B11" s="21"/>
      <c r="C11" s="6"/>
      <c r="D11" s="6"/>
      <c r="E11" s="3"/>
      <c r="F11" s="37"/>
    </row>
    <row r="12" spans="1:9" x14ac:dyDescent="0.25">
      <c r="A12" s="20">
        <v>10</v>
      </c>
      <c r="B12" s="21"/>
      <c r="C12" s="6"/>
      <c r="D12" s="6"/>
      <c r="E12" s="3"/>
      <c r="F12" s="37"/>
      <c r="G12" s="11" t="s">
        <v>69</v>
      </c>
    </row>
    <row r="13" spans="1:9" x14ac:dyDescent="0.25">
      <c r="A13" s="20">
        <v>11</v>
      </c>
      <c r="B13" s="21"/>
      <c r="C13" s="6"/>
      <c r="D13" s="6"/>
      <c r="E13" s="3"/>
      <c r="F13" s="37"/>
      <c r="G13" s="11" t="s">
        <v>79</v>
      </c>
    </row>
    <row r="14" spans="1:9" x14ac:dyDescent="0.25">
      <c r="A14" s="20">
        <v>12</v>
      </c>
      <c r="B14" s="21"/>
      <c r="C14" s="6"/>
      <c r="D14" s="6"/>
      <c r="E14" s="3"/>
      <c r="F14" s="37"/>
      <c r="G14" s="11" t="s">
        <v>80</v>
      </c>
    </row>
    <row r="15" spans="1:9" x14ac:dyDescent="0.25">
      <c r="A15" s="20">
        <v>13</v>
      </c>
      <c r="B15" s="21"/>
      <c r="C15" s="6"/>
      <c r="D15" s="6"/>
      <c r="E15" s="3"/>
      <c r="F15" s="37"/>
      <c r="G15" s="11" t="s">
        <v>81</v>
      </c>
    </row>
    <row r="16" spans="1:9" x14ac:dyDescent="0.25">
      <c r="A16" s="20">
        <v>14</v>
      </c>
      <c r="B16" s="21"/>
      <c r="C16" s="6"/>
      <c r="D16" s="6"/>
      <c r="E16" s="3"/>
      <c r="F16" s="37"/>
      <c r="G16" s="11" t="s">
        <v>82</v>
      </c>
    </row>
    <row r="17" spans="1:7" x14ac:dyDescent="0.25">
      <c r="A17" s="20">
        <v>15</v>
      </c>
      <c r="B17" s="21"/>
      <c r="C17" s="6"/>
      <c r="D17" s="6"/>
      <c r="E17" s="3"/>
      <c r="F17" s="37"/>
      <c r="G17" s="11" t="s">
        <v>83</v>
      </c>
    </row>
    <row r="18" spans="1:7" x14ac:dyDescent="0.25">
      <c r="A18" s="20">
        <v>16</v>
      </c>
      <c r="B18" s="21"/>
      <c r="C18" s="6"/>
      <c r="D18" s="6"/>
      <c r="E18" s="3"/>
      <c r="F18" s="37"/>
      <c r="G18" s="11" t="s">
        <v>84</v>
      </c>
    </row>
    <row r="19" spans="1:7" x14ac:dyDescent="0.25">
      <c r="A19" s="20">
        <v>17</v>
      </c>
      <c r="B19" s="21"/>
      <c r="C19" s="6"/>
      <c r="D19" s="6"/>
      <c r="E19" s="3"/>
      <c r="F19" s="37"/>
      <c r="G19" s="11" t="s">
        <v>85</v>
      </c>
    </row>
    <row r="20" spans="1:7" x14ac:dyDescent="0.25">
      <c r="A20" s="20">
        <v>18</v>
      </c>
      <c r="B20" s="21"/>
      <c r="C20" s="6"/>
      <c r="D20" s="6"/>
      <c r="E20" s="3"/>
      <c r="F20" s="37"/>
      <c r="G20" s="11" t="s">
        <v>86</v>
      </c>
    </row>
    <row r="21" spans="1:7" x14ac:dyDescent="0.25">
      <c r="A21" s="20">
        <v>19</v>
      </c>
      <c r="B21" s="21"/>
      <c r="C21" s="6"/>
      <c r="D21" s="6"/>
      <c r="E21" s="3"/>
      <c r="F21" s="37"/>
      <c r="G21" s="11" t="s">
        <v>87</v>
      </c>
    </row>
    <row r="22" spans="1:7" x14ac:dyDescent="0.25">
      <c r="A22" s="20">
        <v>20</v>
      </c>
      <c r="B22" s="21"/>
      <c r="C22" s="6"/>
      <c r="D22" s="6"/>
      <c r="E22" s="3"/>
      <c r="F22" s="37"/>
      <c r="G22" s="11" t="s">
        <v>88</v>
      </c>
    </row>
    <row r="23" spans="1:7" x14ac:dyDescent="0.25">
      <c r="A23" s="20">
        <v>21</v>
      </c>
      <c r="B23" s="21"/>
      <c r="C23" s="6"/>
      <c r="D23" s="6"/>
      <c r="E23" s="3"/>
      <c r="F23" s="37"/>
      <c r="G23" s="11" t="s">
        <v>91</v>
      </c>
    </row>
    <row r="24" spans="1:7" x14ac:dyDescent="0.25">
      <c r="A24" s="20">
        <v>22</v>
      </c>
      <c r="B24" s="21"/>
      <c r="C24" s="6"/>
      <c r="D24" s="6"/>
      <c r="E24" s="3"/>
      <c r="F24" s="37"/>
      <c r="G24" s="11" t="s">
        <v>90</v>
      </c>
    </row>
    <row r="25" spans="1:7" x14ac:dyDescent="0.25">
      <c r="A25" s="20">
        <v>23</v>
      </c>
      <c r="B25" s="21"/>
      <c r="C25" s="6"/>
      <c r="D25" s="6"/>
      <c r="E25" s="3"/>
      <c r="F25" s="37"/>
      <c r="G25" s="11" t="s">
        <v>89</v>
      </c>
    </row>
    <row r="26" spans="1:7" x14ac:dyDescent="0.25">
      <c r="A26" s="20">
        <v>24</v>
      </c>
      <c r="B26" s="21"/>
      <c r="C26" s="6"/>
      <c r="D26" s="6"/>
      <c r="E26" s="3"/>
      <c r="F26" s="37"/>
      <c r="G26" s="11" t="s">
        <v>70</v>
      </c>
    </row>
    <row r="27" spans="1:7" x14ac:dyDescent="0.25">
      <c r="A27" s="20">
        <v>25</v>
      </c>
      <c r="B27" s="22"/>
      <c r="C27" s="8"/>
      <c r="D27" s="8"/>
      <c r="E27" s="3"/>
      <c r="F27" s="37"/>
    </row>
    <row r="28" spans="1:7" x14ac:dyDescent="0.25">
      <c r="A28" s="20">
        <v>26</v>
      </c>
      <c r="B28" s="21"/>
      <c r="C28" s="6"/>
      <c r="D28" s="6"/>
      <c r="E28" s="3"/>
      <c r="F28" s="37"/>
    </row>
    <row r="29" spans="1:7" x14ac:dyDescent="0.25">
      <c r="A29" s="20">
        <v>27</v>
      </c>
      <c r="B29" s="17"/>
      <c r="C29" s="18"/>
      <c r="D29" s="6"/>
      <c r="E29" s="3"/>
      <c r="F29" s="37"/>
    </row>
    <row r="30" spans="1:7" x14ac:dyDescent="0.25">
      <c r="A30" s="20">
        <v>28</v>
      </c>
      <c r="B30" s="21"/>
      <c r="C30" s="6"/>
      <c r="D30" s="6"/>
      <c r="E30" s="3"/>
      <c r="F30" s="37"/>
    </row>
    <row r="31" spans="1:7" x14ac:dyDescent="0.25">
      <c r="A31" s="20">
        <v>29</v>
      </c>
      <c r="B31" s="21"/>
      <c r="C31" s="6"/>
      <c r="D31" s="6"/>
      <c r="E31" s="3"/>
      <c r="F31" s="37"/>
    </row>
    <row r="32" spans="1:7" x14ac:dyDescent="0.25">
      <c r="A32" s="20">
        <v>30</v>
      </c>
      <c r="B32" s="21"/>
      <c r="C32" s="6"/>
      <c r="D32" s="6"/>
      <c r="E32" s="3"/>
      <c r="F32" s="37"/>
    </row>
    <row r="33" spans="1:6" x14ac:dyDescent="0.25">
      <c r="A33" s="20">
        <v>31</v>
      </c>
      <c r="B33" s="21"/>
      <c r="C33" s="6"/>
      <c r="D33" s="6"/>
      <c r="E33" s="3"/>
      <c r="F33" s="37"/>
    </row>
    <row r="34" spans="1:6" x14ac:dyDescent="0.25">
      <c r="A34" s="20">
        <v>32</v>
      </c>
      <c r="B34" s="21"/>
      <c r="C34" s="6"/>
      <c r="D34" s="6"/>
      <c r="E34" s="3"/>
      <c r="F34" s="37"/>
    </row>
    <row r="35" spans="1:6" x14ac:dyDescent="0.25">
      <c r="A35" s="20">
        <v>33</v>
      </c>
      <c r="B35" s="21"/>
      <c r="C35" s="6"/>
      <c r="D35" s="6"/>
      <c r="E35" s="3"/>
      <c r="F35" s="37"/>
    </row>
    <row r="36" spans="1:6" x14ac:dyDescent="0.25">
      <c r="A36" s="20">
        <v>34</v>
      </c>
      <c r="B36" s="21"/>
      <c r="C36" s="6"/>
      <c r="D36" s="6"/>
      <c r="E36" s="3"/>
      <c r="F36" s="37"/>
    </row>
    <row r="37" spans="1:6" x14ac:dyDescent="0.25">
      <c r="A37" s="20">
        <v>35</v>
      </c>
      <c r="B37" s="21"/>
      <c r="C37" s="6"/>
      <c r="D37" s="6"/>
      <c r="E37" s="3"/>
      <c r="F37" s="37"/>
    </row>
    <row r="38" spans="1:6" x14ac:dyDescent="0.25">
      <c r="A38" s="20">
        <v>36</v>
      </c>
      <c r="B38" s="21"/>
      <c r="C38" s="6"/>
      <c r="D38" s="6"/>
      <c r="E38" s="3"/>
      <c r="F38" s="37"/>
    </row>
    <row r="39" spans="1:6" x14ac:dyDescent="0.25">
      <c r="A39" s="20">
        <v>37</v>
      </c>
      <c r="B39" s="21"/>
      <c r="C39" s="6"/>
      <c r="D39" s="6"/>
      <c r="E39" s="3"/>
      <c r="F39" s="37"/>
    </row>
    <row r="40" spans="1:6" x14ac:dyDescent="0.25">
      <c r="A40" s="23">
        <v>38</v>
      </c>
      <c r="B40" s="22"/>
      <c r="C40" s="8"/>
      <c r="D40" s="8"/>
      <c r="E40" s="3"/>
      <c r="F40" s="37"/>
    </row>
    <row r="41" spans="1:6" x14ac:dyDescent="0.25">
      <c r="A41" s="23">
        <v>39</v>
      </c>
      <c r="B41" s="22"/>
      <c r="C41" s="8"/>
      <c r="D41" s="8"/>
      <c r="E41" s="3"/>
      <c r="F41" s="37"/>
    </row>
    <row r="42" spans="1:6" x14ac:dyDescent="0.25">
      <c r="A42" s="23">
        <v>40</v>
      </c>
      <c r="B42" s="22"/>
      <c r="C42" s="8"/>
      <c r="D42" s="8"/>
      <c r="E42" s="3"/>
      <c r="F42" s="37"/>
    </row>
    <row r="43" spans="1:6" x14ac:dyDescent="0.25">
      <c r="A43" s="20">
        <v>41</v>
      </c>
      <c r="B43" s="21"/>
      <c r="C43" s="6"/>
      <c r="D43" s="6"/>
      <c r="E43" s="3"/>
      <c r="F43" s="37"/>
    </row>
    <row r="44" spans="1:6" x14ac:dyDescent="0.25">
      <c r="A44" s="20">
        <v>42</v>
      </c>
      <c r="B44" s="21"/>
      <c r="C44" s="6"/>
      <c r="D44" s="6"/>
      <c r="E44" s="3"/>
      <c r="F44" s="37"/>
    </row>
    <row r="45" spans="1:6" x14ac:dyDescent="0.25">
      <c r="A45" s="20">
        <v>43</v>
      </c>
      <c r="B45" s="21"/>
      <c r="C45" s="6"/>
      <c r="D45" s="6"/>
      <c r="E45" s="3"/>
      <c r="F45" s="37"/>
    </row>
    <row r="46" spans="1:6" x14ac:dyDescent="0.25">
      <c r="A46" s="23">
        <v>44</v>
      </c>
      <c r="B46" s="22"/>
      <c r="C46" s="8"/>
      <c r="D46" s="8"/>
      <c r="E46" s="3"/>
      <c r="F46" s="37"/>
    </row>
    <row r="47" spans="1:6" x14ac:dyDescent="0.25">
      <c r="A47" s="23">
        <v>45</v>
      </c>
      <c r="B47" s="22"/>
      <c r="C47" s="8"/>
      <c r="D47" s="8"/>
      <c r="E47" s="3"/>
      <c r="F47" s="37"/>
    </row>
    <row r="48" spans="1:6" x14ac:dyDescent="0.25">
      <c r="A48" s="23">
        <v>46</v>
      </c>
      <c r="B48" s="22"/>
      <c r="C48" s="8"/>
      <c r="D48" s="8"/>
      <c r="E48" s="3"/>
      <c r="F48" s="37"/>
    </row>
    <row r="49" spans="1:6" x14ac:dyDescent="0.25">
      <c r="A49" s="20">
        <v>47</v>
      </c>
      <c r="B49" s="21"/>
      <c r="C49" s="6"/>
      <c r="D49" s="6"/>
      <c r="E49" s="3"/>
      <c r="F49" s="37"/>
    </row>
    <row r="50" spans="1:6" x14ac:dyDescent="0.25">
      <c r="A50" s="20">
        <v>48</v>
      </c>
      <c r="B50" s="21"/>
      <c r="C50" s="6"/>
      <c r="D50" s="6"/>
      <c r="E50" s="3"/>
      <c r="F50" s="37"/>
    </row>
    <row r="51" spans="1:6" x14ac:dyDescent="0.25">
      <c r="A51" s="20">
        <v>49</v>
      </c>
      <c r="B51" s="21"/>
      <c r="C51" s="6"/>
      <c r="D51" s="6"/>
      <c r="E51" s="3"/>
      <c r="F51" s="37"/>
    </row>
    <row r="52" spans="1:6" ht="15.75" thickBot="1" x14ac:dyDescent="0.3">
      <c r="A52" s="24">
        <v>50</v>
      </c>
      <c r="B52" s="25"/>
      <c r="C52" s="7"/>
      <c r="D52" s="7"/>
      <c r="E52" s="4"/>
      <c r="F52" s="38"/>
    </row>
  </sheetData>
  <dataConsolidate/>
  <mergeCells count="1">
    <mergeCell ref="A1:F1"/>
  </mergeCells>
  <dataValidations count="1">
    <dataValidation type="list" allowBlank="1" showInputMessage="1" showErrorMessage="1" promptTitle="Meno" prompt="Vyber meno" sqref="B3:B4">
      <formula1>Meno</formula1>
    </dataValidation>
  </dataValidations>
  <pageMargins left="0" right="0" top="0.39370078740157483" bottom="0.3937007874015748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02.kolo prezentácia</vt:lpstr>
      <vt:lpstr>02.kolo výsledky </vt:lpstr>
      <vt:lpstr>02.kolo stopky</vt:lpstr>
      <vt:lpstr>prezentačná listina</vt:lpstr>
      <vt:lpstr>'prezentačná listina'!Oblasť_tlače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2013-02-24T23:39:28Z</dcterms:modified>
</cp:coreProperties>
</file>